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O 01 - 1. TK Hoštka..." sheetId="2" r:id="rId2"/>
    <sheet name="02 - SO 02 - 1. TK Štětí ..." sheetId="3" r:id="rId3"/>
    <sheet name="03 - SO 03 - 1. SK Štětí" sheetId="4" r:id="rId4"/>
    <sheet name="04 - následná uprava GPK" sheetId="5" r:id="rId5"/>
    <sheet name="05 - VRN" sheetId="6" r:id="rId6"/>
    <sheet name="Pokyny pro vyplnění" sheetId="7" r:id="rId7"/>
  </sheets>
  <definedNames>
    <definedName name="_xlnm.Print_Area" localSheetId="0">'Rekapitulace zakázky'!$D$4:$AO$36,'Rekapitulace zakázky'!$C$42:$AQ$60</definedName>
    <definedName name="_xlnm.Print_Titles" localSheetId="0">'Rekapitulace zakázky'!$52:$52</definedName>
    <definedName name="_xlnm._FilterDatabase" localSheetId="1" hidden="1">'01 - SO 01 - 1. TK Hoštka...'!$C$78:$K$250</definedName>
    <definedName name="_xlnm.Print_Area" localSheetId="1">'01 - SO 01 - 1. TK Hoštka...'!$C$4:$J$39,'01 - SO 01 - 1. TK Hoštka...'!$C$45:$J$60,'01 - SO 01 - 1. TK Hoštka...'!$C$66:$K$250</definedName>
    <definedName name="_xlnm.Print_Titles" localSheetId="1">'01 - SO 01 - 1. TK Hoštka...'!$78:$78</definedName>
    <definedName name="_xlnm._FilterDatabase" localSheetId="2" hidden="1">'02 - SO 02 - 1. TK Štětí ...'!$C$78:$K$305</definedName>
    <definedName name="_xlnm.Print_Area" localSheetId="2">'02 - SO 02 - 1. TK Štětí ...'!$C$4:$J$39,'02 - SO 02 - 1. TK Štětí ...'!$C$45:$J$60,'02 - SO 02 - 1. TK Štětí ...'!$C$66:$K$305</definedName>
    <definedName name="_xlnm.Print_Titles" localSheetId="2">'02 - SO 02 - 1. TK Štětí ...'!$78:$78</definedName>
    <definedName name="_xlnm._FilterDatabase" localSheetId="3" hidden="1">'03 - SO 03 - 1. SK Štětí'!$C$78:$K$261</definedName>
    <definedName name="_xlnm.Print_Area" localSheetId="3">'03 - SO 03 - 1. SK Štětí'!$C$4:$J$39,'03 - SO 03 - 1. SK Štětí'!$C$45:$J$60,'03 - SO 03 - 1. SK Štětí'!$C$66:$K$261</definedName>
    <definedName name="_xlnm.Print_Titles" localSheetId="3">'03 - SO 03 - 1. SK Štětí'!$78:$78</definedName>
    <definedName name="_xlnm._FilterDatabase" localSheetId="4" hidden="1">'04 - následná uprava GPK'!$C$78:$K$147</definedName>
    <definedName name="_xlnm.Print_Area" localSheetId="4">'04 - následná uprava GPK'!$C$4:$J$39,'04 - následná uprava GPK'!$C$45:$J$60,'04 - následná uprava GPK'!$C$66:$K$147</definedName>
    <definedName name="_xlnm.Print_Titles" localSheetId="4">'04 - následná uprava GPK'!$78:$78</definedName>
    <definedName name="_xlnm._FilterDatabase" localSheetId="5" hidden="1">'05 - VRN'!$C$78:$K$99</definedName>
    <definedName name="_xlnm.Print_Area" localSheetId="5">'05 - VRN'!$C$4:$J$39,'05 - VRN'!$C$45:$J$60,'05 - VRN'!$C$66:$K$99</definedName>
    <definedName name="_xlnm.Print_Titles" localSheetId="5">'05 - VRN'!$78:$78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98"/>
  <c r="BH98"/>
  <c r="BG98"/>
  <c r="BF98"/>
  <c r="T98"/>
  <c r="R98"/>
  <c r="P98"/>
  <c r="BI96"/>
  <c r="BH96"/>
  <c r="BG96"/>
  <c r="BF96"/>
  <c r="T96"/>
  <c r="R96"/>
  <c r="P96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76"/>
  <c r="J17"/>
  <c r="J12"/>
  <c r="J73"/>
  <c r="E7"/>
  <c r="E69"/>
  <c i="5" r="J37"/>
  <c r="J36"/>
  <c i="1" r="AY58"/>
  <c i="5" r="J35"/>
  <c i="1" r="AX58"/>
  <c i="5"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76"/>
  <c r="J17"/>
  <c r="J12"/>
  <c r="J73"/>
  <c r="E7"/>
  <c r="E69"/>
  <c i="4" r="J37"/>
  <c r="J36"/>
  <c i="1" r="AY57"/>
  <c i="4" r="J35"/>
  <c i="1" r="AX57"/>
  <c i="4"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39"/>
  <c r="BH239"/>
  <c r="BG239"/>
  <c r="BF239"/>
  <c r="T239"/>
  <c r="R239"/>
  <c r="P23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55"/>
  <c r="J17"/>
  <c r="J12"/>
  <c r="J73"/>
  <c r="E7"/>
  <c r="E48"/>
  <c i="3" r="J37"/>
  <c r="J36"/>
  <c i="1" r="AY56"/>
  <c i="3" r="J35"/>
  <c i="1" r="AX56"/>
  <c i="3"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0"/>
  <c r="BH280"/>
  <c r="BG280"/>
  <c r="BF280"/>
  <c r="T280"/>
  <c r="R280"/>
  <c r="P280"/>
  <c r="BI265"/>
  <c r="BH265"/>
  <c r="BG265"/>
  <c r="BF265"/>
  <c r="T265"/>
  <c r="R265"/>
  <c r="P265"/>
  <c r="BI260"/>
  <c r="BH260"/>
  <c r="BG260"/>
  <c r="BF260"/>
  <c r="T260"/>
  <c r="R260"/>
  <c r="P260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09"/>
  <c r="BH109"/>
  <c r="BG109"/>
  <c r="BF109"/>
  <c r="T109"/>
  <c r="R109"/>
  <c r="P109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55"/>
  <c r="J17"/>
  <c r="J12"/>
  <c r="J52"/>
  <c r="E7"/>
  <c r="E69"/>
  <c i="2" r="J37"/>
  <c r="J36"/>
  <c i="1" r="AY55"/>
  <c i="2" r="J35"/>
  <c i="1" r="AX55"/>
  <c i="2"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28"/>
  <c r="BH228"/>
  <c r="BG228"/>
  <c r="BF228"/>
  <c r="T228"/>
  <c r="R228"/>
  <c r="P228"/>
  <c r="BI218"/>
  <c r="BH218"/>
  <c r="BG218"/>
  <c r="BF218"/>
  <c r="T218"/>
  <c r="R218"/>
  <c r="P218"/>
  <c r="BI213"/>
  <c r="BH213"/>
  <c r="BG213"/>
  <c r="BF213"/>
  <c r="T213"/>
  <c r="R213"/>
  <c r="P213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76"/>
  <c r="J17"/>
  <c r="J12"/>
  <c r="J73"/>
  <c r="E7"/>
  <c r="E69"/>
  <c i="1" r="L50"/>
  <c r="AM50"/>
  <c r="AM49"/>
  <c r="L49"/>
  <c r="AM47"/>
  <c r="L47"/>
  <c r="L45"/>
  <c r="L44"/>
  <c i="2" r="J164"/>
  <c r="J218"/>
  <c r="BK175"/>
  <c r="BK90"/>
  <c r="J237"/>
  <c r="J240"/>
  <c r="J246"/>
  <c r="J145"/>
  <c r="J192"/>
  <c r="BK248"/>
  <c r="BK228"/>
  <c i="3" r="J280"/>
  <c r="BK230"/>
  <c r="J211"/>
  <c r="BK194"/>
  <c r="J83"/>
  <c r="BK92"/>
  <c r="J222"/>
  <c r="J294"/>
  <c r="BK207"/>
  <c r="BK98"/>
  <c r="BK241"/>
  <c r="BK117"/>
  <c r="BK184"/>
  <c r="BK205"/>
  <c r="J123"/>
  <c r="J80"/>
  <c r="J161"/>
  <c r="BK211"/>
  <c r="BK233"/>
  <c i="4" r="BK174"/>
  <c r="J80"/>
  <c r="J197"/>
  <c r="BK127"/>
  <c r="BK171"/>
  <c r="J188"/>
  <c r="J220"/>
  <c r="BK135"/>
  <c r="J104"/>
  <c r="BK156"/>
  <c r="J121"/>
  <c r="J125"/>
  <c i="5" r="BK141"/>
  <c r="BK129"/>
  <c r="J111"/>
  <c i="6" r="J86"/>
  <c r="BK96"/>
  <c i="2" r="BK240"/>
  <c r="BK128"/>
  <c r="J180"/>
  <c r="J248"/>
  <c r="BK101"/>
  <c r="BK110"/>
  <c r="J168"/>
  <c r="F34"/>
  <c i="3" r="BK107"/>
  <c r="BK146"/>
  <c r="J107"/>
  <c r="BK202"/>
  <c r="J92"/>
  <c r="J253"/>
  <c i="4" r="J200"/>
  <c r="BK104"/>
  <c r="BK115"/>
  <c r="BK143"/>
  <c r="J209"/>
  <c r="BK194"/>
  <c r="J248"/>
  <c r="BK133"/>
  <c r="BK149"/>
  <c r="J123"/>
  <c r="BK101"/>
  <c i="5" r="BK89"/>
  <c r="BK95"/>
  <c r="J101"/>
  <c i="6" r="J98"/>
  <c i="2" r="BK196"/>
  <c r="J110"/>
  <c r="BK189"/>
  <c r="J142"/>
  <c r="BK83"/>
  <c r="BK123"/>
  <c r="J162"/>
  <c r="BK172"/>
  <c r="J96"/>
  <c r="BK183"/>
  <c r="BK133"/>
  <c r="J160"/>
  <c r="J90"/>
  <c i="3" r="BK303"/>
  <c r="BK215"/>
  <c r="J146"/>
  <c r="BK213"/>
  <c r="BK86"/>
  <c r="J170"/>
  <c r="BK181"/>
  <c i="2" r="J175"/>
  <c r="BK206"/>
  <c r="J170"/>
  <c r="BK115"/>
  <c r="J154"/>
  <c r="BK198"/>
  <c r="J101"/>
  <c r="J148"/>
  <c r="F37"/>
  <c i="3" r="J140"/>
  <c r="J300"/>
  <c r="BK248"/>
  <c r="BK161"/>
  <c r="BK80"/>
  <c i="4" r="BK212"/>
  <c r="BK117"/>
  <c r="BK251"/>
  <c r="BK165"/>
  <c r="BK82"/>
  <c r="BK220"/>
  <c r="J111"/>
  <c r="J194"/>
  <c r="BK96"/>
  <c r="J86"/>
  <c r="BK197"/>
  <c r="J133"/>
  <c r="BK121"/>
  <c i="5" r="J134"/>
  <c r="J80"/>
  <c r="J89"/>
  <c i="6" r="BK86"/>
  <c i="2" r="J172"/>
  <c r="BK213"/>
  <c r="J186"/>
  <c r="BK237"/>
  <c r="J228"/>
  <c r="BK194"/>
  <c r="J200"/>
  <c r="BK139"/>
  <c r="J196"/>
  <c r="J157"/>
  <c r="BK164"/>
  <c r="BK80"/>
  <c i="3" r="BK209"/>
  <c r="BK120"/>
  <c r="BK164"/>
  <c r="J199"/>
  <c r="BK102"/>
  <c r="J135"/>
  <c r="J109"/>
  <c i="4" r="J145"/>
  <c r="BK206"/>
  <c r="J168"/>
  <c r="J84"/>
  <c r="BK80"/>
  <c r="J156"/>
  <c r="BK257"/>
  <c r="BK86"/>
  <c r="J178"/>
  <c r="J129"/>
  <c r="BK107"/>
  <c r="J117"/>
  <c r="J165"/>
  <c i="5" r="J115"/>
  <c r="BK137"/>
  <c r="BK134"/>
  <c r="J95"/>
  <c i="6" r="J90"/>
  <c i="2" r="BK160"/>
  <c r="BK203"/>
  <c r="BK145"/>
  <c r="J123"/>
  <c r="J189"/>
  <c r="BK218"/>
  <c r="J120"/>
  <c r="BK162"/>
  <c r="BK170"/>
  <c r="BK86"/>
  <c i="3" r="J303"/>
  <c r="J213"/>
  <c r="J224"/>
  <c r="BK253"/>
  <c r="BK129"/>
  <c r="J95"/>
  <c r="BK280"/>
  <c r="J117"/>
  <c r="BK265"/>
  <c r="BK114"/>
  <c r="J260"/>
  <c r="BK173"/>
  <c r="J241"/>
  <c r="J227"/>
  <c r="BK260"/>
  <c r="J167"/>
  <c r="BK155"/>
  <c r="J158"/>
  <c r="J236"/>
  <c i="4" r="BK178"/>
  <c r="J260"/>
  <c r="BK159"/>
  <c r="BK248"/>
  <c r="BK125"/>
  <c r="J171"/>
  <c r="J239"/>
  <c r="J223"/>
  <c r="J251"/>
  <c r="BK168"/>
  <c r="J131"/>
  <c i="5" r="J141"/>
  <c r="BK101"/>
  <c r="BK92"/>
  <c r="BK86"/>
  <c i="6" r="J82"/>
  <c i="3" r="J98"/>
  <c r="J173"/>
  <c r="J202"/>
  <c r="BK83"/>
  <c r="J219"/>
  <c r="BK109"/>
  <c r="J215"/>
  <c r="BK132"/>
  <c r="BK291"/>
  <c r="BK239"/>
  <c r="BK178"/>
  <c r="J291"/>
  <c r="J102"/>
  <c r="BK158"/>
  <c r="J217"/>
  <c r="BK236"/>
  <c r="J207"/>
  <c r="BK219"/>
  <c r="J194"/>
  <c i="4" r="J182"/>
  <c r="J101"/>
  <c r="J162"/>
  <c r="BK239"/>
  <c r="BK141"/>
  <c r="J257"/>
  <c r="BK162"/>
  <c r="BK191"/>
  <c r="BK137"/>
  <c r="J143"/>
  <c r="BK182"/>
  <c i="5" r="J118"/>
  <c r="BK118"/>
  <c r="J132"/>
  <c r="J107"/>
  <c i="6" r="BK82"/>
  <c r="J80"/>
  <c i="4" r="J107"/>
  <c r="BK188"/>
  <c r="BK145"/>
  <c r="J254"/>
  <c r="BK123"/>
  <c r="J203"/>
  <c r="J109"/>
  <c r="J113"/>
  <c r="J115"/>
  <c r="J119"/>
  <c r="J149"/>
  <c r="J127"/>
  <c i="5" r="BK145"/>
  <c r="J121"/>
  <c r="BK80"/>
  <c r="J129"/>
  <c i="6" r="J84"/>
  <c i="2" r="BK151"/>
  <c r="J198"/>
  <c r="BK166"/>
  <c r="BK104"/>
  <c r="J128"/>
  <c r="J203"/>
  <c r="BK107"/>
  <c r="BK180"/>
  <c r="J93"/>
  <c r="BK96"/>
  <c r="J34"/>
  <c i="3" r="J126"/>
  <c r="BK126"/>
  <c r="J205"/>
  <c r="J178"/>
  <c r="BK167"/>
  <c r="J239"/>
  <c r="J132"/>
  <c i="4" r="BK111"/>
  <c r="BK203"/>
  <c r="J141"/>
  <c r="BK91"/>
  <c r="BK131"/>
  <c r="J174"/>
  <c r="J82"/>
  <c r="J139"/>
  <c r="J226"/>
  <c i="5" r="BK132"/>
  <c r="J127"/>
  <c r="BK127"/>
  <c i="6" r="J88"/>
  <c r="BK88"/>
  <c i="2" r="BK243"/>
  <c r="J136"/>
  <c r="J194"/>
  <c r="J151"/>
  <c r="BK93"/>
  <c r="J104"/>
  <c r="BK177"/>
  <c r="J166"/>
  <c r="J206"/>
  <c r="J139"/>
  <c r="BK120"/>
  <c r="F35"/>
  <c i="3" r="BK143"/>
  <c r="J86"/>
  <c r="J89"/>
  <c r="BK217"/>
  <c r="BK123"/>
  <c i="4" r="BK226"/>
  <c r="J96"/>
  <c r="J91"/>
  <c r="BK139"/>
  <c r="BK113"/>
  <c r="BK185"/>
  <c r="BK260"/>
  <c r="BK84"/>
  <c r="J185"/>
  <c r="J212"/>
  <c r="J215"/>
  <c r="J135"/>
  <c r="J147"/>
  <c i="5" r="BK115"/>
  <c r="BK107"/>
  <c r="J86"/>
  <c r="BK121"/>
  <c r="J92"/>
  <c i="6" r="BK90"/>
  <c r="BK80"/>
  <c i="2" r="BK200"/>
  <c r="J133"/>
  <c r="BK192"/>
  <c r="J83"/>
  <c r="BK136"/>
  <c r="J183"/>
  <c r="J177"/>
  <c r="J86"/>
  <c r="BK148"/>
  <c r="BK157"/>
  <c i="1" r="AS54"/>
  <c i="3" r="J189"/>
  <c r="BK227"/>
  <c r="J164"/>
  <c r="J155"/>
  <c r="BK294"/>
  <c r="J114"/>
  <c r="J230"/>
  <c r="BK100"/>
  <c r="J181"/>
  <c r="J243"/>
  <c r="J248"/>
  <c r="J149"/>
  <c r="BK95"/>
  <c r="BK149"/>
  <c r="J265"/>
  <c r="BK152"/>
  <c r="BK135"/>
  <c i="4" r="BK109"/>
  <c r="BK209"/>
  <c r="J137"/>
  <c r="BK147"/>
  <c r="BK223"/>
  <c r="BK254"/>
  <c r="BK215"/>
  <c r="BK119"/>
  <c i="5" r="J137"/>
  <c r="BK111"/>
  <c r="J145"/>
  <c i="6" r="BK98"/>
  <c r="J96"/>
  <c r="BK84"/>
  <c i="2" r="BK246"/>
  <c r="J243"/>
  <c r="BK168"/>
  <c r="BK154"/>
  <c r="J80"/>
  <c r="BK186"/>
  <c r="J213"/>
  <c r="BK142"/>
  <c r="J115"/>
  <c r="J107"/>
  <c i="3" r="J233"/>
  <c r="J129"/>
  <c r="J120"/>
  <c r="BK224"/>
  <c r="J209"/>
  <c r="J297"/>
  <c r="BK140"/>
  <c r="J100"/>
  <c r="J143"/>
  <c r="BK89"/>
  <c r="J184"/>
  <c r="BK300"/>
  <c r="BK189"/>
  <c r="BK222"/>
  <c r="BK243"/>
  <c r="BK297"/>
  <c r="BK170"/>
  <c r="BK199"/>
  <c r="J152"/>
  <c i="4" r="J159"/>
  <c r="BK200"/>
  <c r="BK129"/>
  <c r="J206"/>
  <c r="J191"/>
  <c i="2" r="F36"/>
  <c l="1" r="T79"/>
  <c i="4" r="R79"/>
  <c r="T79"/>
  <c i="3" r="P79"/>
  <c i="1" r="AU56"/>
  <c i="4" r="P79"/>
  <c i="1" r="AU57"/>
  <c i="2" r="P79"/>
  <c i="1" r="AU55"/>
  <c i="3" r="R79"/>
  <c i="2" r="R79"/>
  <c i="3" r="BK79"/>
  <c r="J79"/>
  <c r="J59"/>
  <c i="5" r="BK79"/>
  <c r="J79"/>
  <c r="R79"/>
  <c i="4" r="BK79"/>
  <c r="J79"/>
  <c i="5" r="T79"/>
  <c i="2" r="BK79"/>
  <c r="J79"/>
  <c i="3" r="T79"/>
  <c i="6" r="BK79"/>
  <c r="J79"/>
  <c r="J59"/>
  <c r="R79"/>
  <c i="5" r="P79"/>
  <c i="1" r="AU58"/>
  <c i="6" r="P79"/>
  <c i="1" r="AU59"/>
  <c i="6" r="T79"/>
  <c r="J52"/>
  <c r="F55"/>
  <c r="BE82"/>
  <c i="5" r="J59"/>
  <c i="6" r="J54"/>
  <c r="BE84"/>
  <c r="BE88"/>
  <c r="BE90"/>
  <c r="BE98"/>
  <c r="E48"/>
  <c r="BE80"/>
  <c r="BE86"/>
  <c r="BE96"/>
  <c i="5" r="E48"/>
  <c r="J52"/>
  <c r="J75"/>
  <c r="BE95"/>
  <c r="F55"/>
  <c r="BE92"/>
  <c r="BE107"/>
  <c r="BE111"/>
  <c r="BE80"/>
  <c r="BE129"/>
  <c r="BE134"/>
  <c r="BE145"/>
  <c r="BE86"/>
  <c r="BE89"/>
  <c r="BE115"/>
  <c r="BE121"/>
  <c r="BE101"/>
  <c r="BE132"/>
  <c r="BE118"/>
  <c r="BE127"/>
  <c r="BE137"/>
  <c r="BE141"/>
  <c i="4" r="J52"/>
  <c r="BE80"/>
  <c r="BE117"/>
  <c r="BE135"/>
  <c r="BE159"/>
  <c r="BE168"/>
  <c r="BE162"/>
  <c r="BE194"/>
  <c r="BE197"/>
  <c r="BE206"/>
  <c r="BE254"/>
  <c r="BE133"/>
  <c r="BE145"/>
  <c r="BE223"/>
  <c r="BE251"/>
  <c r="BE84"/>
  <c r="BE171"/>
  <c r="BE185"/>
  <c r="BE239"/>
  <c r="J75"/>
  <c r="BE123"/>
  <c r="BE131"/>
  <c r="BE147"/>
  <c r="BE174"/>
  <c r="E69"/>
  <c r="BE104"/>
  <c r="BE125"/>
  <c r="BE165"/>
  <c r="BE188"/>
  <c r="BE203"/>
  <c r="F76"/>
  <c r="BE149"/>
  <c r="BE209"/>
  <c r="BE91"/>
  <c r="BE127"/>
  <c r="BE129"/>
  <c r="BE141"/>
  <c r="BE178"/>
  <c r="BE143"/>
  <c r="BE156"/>
  <c r="BE182"/>
  <c r="BE96"/>
  <c r="BE107"/>
  <c r="BE113"/>
  <c r="BE139"/>
  <c r="BE248"/>
  <c r="BE260"/>
  <c r="BE191"/>
  <c r="BE200"/>
  <c r="BE121"/>
  <c r="BE137"/>
  <c r="BE86"/>
  <c r="BE215"/>
  <c r="BE101"/>
  <c r="BE109"/>
  <c r="BE115"/>
  <c r="BE111"/>
  <c r="BE212"/>
  <c r="BE226"/>
  <c r="BE257"/>
  <c r="BE82"/>
  <c r="BE119"/>
  <c r="BE220"/>
  <c i="3" r="BE100"/>
  <c r="BE161"/>
  <c r="BE164"/>
  <c r="BE241"/>
  <c i="2" r="J59"/>
  <c i="3" r="E48"/>
  <c r="BE167"/>
  <c r="BE181"/>
  <c r="BE222"/>
  <c r="F76"/>
  <c r="BE83"/>
  <c r="BE107"/>
  <c r="BE135"/>
  <c r="BE205"/>
  <c r="BE280"/>
  <c r="BE126"/>
  <c r="BE178"/>
  <c r="BE209"/>
  <c r="J73"/>
  <c r="BE170"/>
  <c r="BE199"/>
  <c r="BE207"/>
  <c r="BE213"/>
  <c r="BE224"/>
  <c r="BE253"/>
  <c r="BE265"/>
  <c r="BE98"/>
  <c r="BE109"/>
  <c r="BE129"/>
  <c r="BE152"/>
  <c r="BE219"/>
  <c r="BE95"/>
  <c r="BE140"/>
  <c r="BE184"/>
  <c r="BE233"/>
  <c r="BE291"/>
  <c r="BE80"/>
  <c r="BE86"/>
  <c r="BE114"/>
  <c r="BE194"/>
  <c r="BE211"/>
  <c r="BE215"/>
  <c r="BE230"/>
  <c r="BE248"/>
  <c r="BE260"/>
  <c r="BE120"/>
  <c r="J75"/>
  <c r="BE123"/>
  <c r="BE146"/>
  <c r="BE155"/>
  <c r="BE243"/>
  <c r="BE300"/>
  <c r="BE202"/>
  <c r="BE236"/>
  <c r="BE143"/>
  <c r="BE173"/>
  <c r="BE189"/>
  <c r="BE149"/>
  <c r="BE158"/>
  <c r="BE239"/>
  <c r="BE294"/>
  <c r="BE297"/>
  <c r="BE89"/>
  <c r="BE102"/>
  <c r="BE217"/>
  <c r="BE92"/>
  <c r="BE117"/>
  <c r="BE132"/>
  <c r="BE227"/>
  <c r="BE303"/>
  <c i="2" r="J52"/>
  <c r="J75"/>
  <c r="BE83"/>
  <c r="BE90"/>
  <c r="BE93"/>
  <c r="BE120"/>
  <c i="1" r="BB55"/>
  <c i="2" r="BE142"/>
  <c r="BE145"/>
  <c r="BE154"/>
  <c r="BE162"/>
  <c r="BE237"/>
  <c r="E48"/>
  <c r="F55"/>
  <c r="BE80"/>
  <c r="BE107"/>
  <c r="BE160"/>
  <c r="BE166"/>
  <c r="BE168"/>
  <c r="BE172"/>
  <c r="BE189"/>
  <c r="BE200"/>
  <c r="BE218"/>
  <c r="BE246"/>
  <c r="BE248"/>
  <c r="BE123"/>
  <c r="BE164"/>
  <c r="BE194"/>
  <c r="BE203"/>
  <c r="BE213"/>
  <c r="BE115"/>
  <c r="BE148"/>
  <c r="BE170"/>
  <c r="BE175"/>
  <c i="1" r="AW55"/>
  <c i="2" r="BE86"/>
  <c r="BE228"/>
  <c r="BE96"/>
  <c i="1" r="BC55"/>
  <c i="2" r="BE101"/>
  <c r="BE104"/>
  <c r="BE110"/>
  <c r="BE128"/>
  <c r="BE133"/>
  <c r="BE136"/>
  <c r="BE139"/>
  <c r="BE151"/>
  <c r="BE177"/>
  <c r="BE183"/>
  <c r="BE196"/>
  <c r="BE198"/>
  <c r="BE243"/>
  <c i="1" r="BA55"/>
  <c i="2" r="BE157"/>
  <c r="BE180"/>
  <c r="BE186"/>
  <c r="BE192"/>
  <c r="BE206"/>
  <c r="BE240"/>
  <c i="1" r="BD55"/>
  <c i="3" r="J34"/>
  <c i="1" r="AW56"/>
  <c i="3" r="J30"/>
  <c i="5" r="F36"/>
  <c i="1" r="BC58"/>
  <c i="5" r="F35"/>
  <c i="1" r="BB58"/>
  <c i="5" r="J34"/>
  <c i="1" r="AW58"/>
  <c i="5" r="F34"/>
  <c i="1" r="BA58"/>
  <c i="6" r="F34"/>
  <c i="1" r="BA59"/>
  <c i="2" r="J30"/>
  <c i="4" r="F36"/>
  <c i="1" r="BC57"/>
  <c i="4" r="J34"/>
  <c i="1" r="AW57"/>
  <c i="3" r="F37"/>
  <c i="1" r="BD56"/>
  <c i="6" r="F36"/>
  <c i="1" r="BC59"/>
  <c i="3" r="F35"/>
  <c i="1" r="BB56"/>
  <c i="6" r="F37"/>
  <c i="1" r="BD59"/>
  <c i="5" r="J30"/>
  <c i="4" r="F37"/>
  <c i="1" r="BD57"/>
  <c i="5" r="F37"/>
  <c i="1" r="BD58"/>
  <c i="4" r="J30"/>
  <c r="F34"/>
  <c i="1" r="BA57"/>
  <c i="6" r="J34"/>
  <c i="1" r="AW59"/>
  <c i="3" r="F36"/>
  <c i="1" r="BC56"/>
  <c i="4" r="F35"/>
  <c i="1" r="BB57"/>
  <c i="6" r="F35"/>
  <c i="1" r="BB59"/>
  <c i="3" r="F34"/>
  <c i="1" r="BA56"/>
  <c i="4" l="1" r="J59"/>
  <c i="1" r="AG57"/>
  <c r="AG55"/>
  <c r="AG58"/>
  <c r="AG56"/>
  <c i="6" r="J30"/>
  <c i="1" r="AG59"/>
  <c r="AG54"/>
  <c r="AK26"/>
  <c i="2" r="J33"/>
  <c i="1" r="AV55"/>
  <c r="AT55"/>
  <c r="AN55"/>
  <c r="AU54"/>
  <c i="3" r="J33"/>
  <c i="1" r="AV56"/>
  <c r="AT56"/>
  <c r="AN56"/>
  <c i="6" r="F33"/>
  <c i="1" r="AZ59"/>
  <c r="BC54"/>
  <c r="AY54"/>
  <c r="BB54"/>
  <c r="W31"/>
  <c i="2" r="F33"/>
  <c i="1" r="AZ55"/>
  <c i="3" r="F33"/>
  <c i="1" r="AZ56"/>
  <c r="BD54"/>
  <c r="W33"/>
  <c i="4" r="J33"/>
  <c i="1" r="AV57"/>
  <c r="AT57"/>
  <c r="AN57"/>
  <c i="4" r="F33"/>
  <c i="1" r="AZ57"/>
  <c i="5" r="F33"/>
  <c i="1" r="AZ58"/>
  <c i="5" r="J33"/>
  <c i="1" r="AV58"/>
  <c r="AT58"/>
  <c r="AN58"/>
  <c r="BA54"/>
  <c r="AW54"/>
  <c r="AK30"/>
  <c i="6" r="J33"/>
  <c i="1" r="AV59"/>
  <c r="AT59"/>
  <c r="AN59"/>
  <c i="6" l="1" r="J39"/>
  <c i="5" r="J39"/>
  <c i="4" r="J39"/>
  <c i="3" r="J39"/>
  <c i="2" r="J39"/>
  <c i="1" r="W30"/>
  <c r="AX54"/>
  <c r="W32"/>
  <c r="AZ54"/>
  <c r="AV54"/>
  <c r="AK29"/>
  <c r="AK35"/>
  <c l="1"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<sst xmlns="http://schemas.openxmlformats.org/spreadsheetml/2006/main">
  <si>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</si>
  <si>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</si>
  <si>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</si>
  <si>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</si>
  <si>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</si>
  <si>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{89cfcb1d-f5b7-4376-8af1-ed4bebbbe87b}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</si>
  <si>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</si>
  <si>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</si>
  <si>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</si>
  <si>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</si>
  <si>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</si>
  <si>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</si>
  <si>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</si>
  <si>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</si>
  <si>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650230003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</si>
  <si>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</si>
  <si>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</si>
  <si>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trati v úseku Hoštka (mimo) - Liběchov (včetně)</t>
  </si>
  <si>
    <t>KSO:</t>
  </si>
  <si>
    <t/>
  </si>
  <si>
    <t>CC-CZ:</t>
  </si>
  <si>
    <t>Místo:</t>
  </si>
  <si>
    <t>ST Ústí nad Labem</t>
  </si>
  <si>
    <t>Datum:</t>
  </si>
  <si>
    <t>4. 1. 2024</t>
  </si>
  <si>
    <t>Zadavatel:</t>
  </si>
  <si>
    <t>IČ:</t>
  </si>
  <si>
    <t>OŘ Ústí nad Labem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</si>
  <si>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</si>
  <si>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</si>
  <si>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</si>
  <si>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</si>
  <si>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</si>
  <si>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</si>
  <si>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</si>
  <si>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</si>
  <si>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</si>
  <si>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</si>
  <si>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</si>
  <si>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</si>
  <si>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</si>
  <si>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</si>
  <si>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</si>
  <si>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</si>
  <si>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</si>
  <si>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</si>
  <si>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</si>
  <si>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</si>
  <si>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</si>
  <si>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</si>
  <si>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</si>
  <si>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</si>
  <si>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</si>
  <si>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</si>
  <si>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</si>
  <si>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</si>
  <si>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</si>
  <si>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</si>
  <si>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</si>
  <si>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</si>
  <si>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</si>
  <si>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</si>
  <si>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</si>
  <si>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</si>
  <si>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</si>
  <si>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</si>
  <si>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</si>
  <si>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</si>
  <si>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</si>
  <si>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</si>
  <si>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</si>
  <si>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</si>
  <si>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</si>
  <si>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</si>
  <si>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</si>
  <si>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</si>
  <si>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</si>
  <si>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</si>
  <si>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01 - 1. TK Hoštka - Štětí</t>
  </si>
  <si>
    <t>STA</t>
  </si>
  <si>
    <t>1</t>
  </si>
  <si>
    <t>{c65d3f91-a233-4bb4-9430-c15e85eaa4c1}</t>
  </si>
  <si>
    <t>2</t>
  </si>
  <si>
    <t>02</t>
  </si>
  <si>
    <t>SO 02 - 1. TK Štětí - Liběchov</t>
  </si>
  <si>
    <t>{6da465a9-8d95-468e-b67b-81fb0619fd35}</t>
  </si>
  <si>
    <t>03</t>
  </si>
  <si>
    <t>SO 03 - 1. SK Štětí</t>
  </si>
  <si>
    <t>{699977ec-31ad-483d-8279-225527aec0ad}</t>
  </si>
  <si>
    <t>04</t>
  </si>
  <si>
    <t>následná uprava GPK</t>
  </si>
  <si>
    <t>{bb5200e4-300b-472d-af16-8d396ba200e2}</t>
  </si>
  <si>
    <t>05</t>
  </si>
  <si>
    <t>VRN</t>
  </si>
  <si>
    <t>{f04fb3e7-3327-4bbd-acce-61570b10be40}</t>
  </si>
  <si>
    <t>KRYCÍ LIST SOUPISU PRACÍ</t>
  </si>
  <si>
    <t>Objekt:</t>
  </si>
  <si>
    <t>01 - SO 01 - 1. TK Hoštka - Štětí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</si>
  <si>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</si>
  <si>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</si>
  <si>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</si>
  <si>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</si>
  <si>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</si>
  <si>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</si>
  <si>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</si>
  <si>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</si>
  <si>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</si>
  <si>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</si>
  <si>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</si>
  <si>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</si>
  <si>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</si>
  <si>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</si>
  <si>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</si>
  <si>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</si>
  <si>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</si>
  <si>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</si>
  <si>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5905085045</t>
  </si>
  <si>
    <t>Souvislé čištění KL strojně koleje pražce betonové</t>
  </si>
  <si>
    <t>km</t>
  </si>
  <si>
    <t>Sborník UOŽI 01 2024</t>
  </si>
  <si>
    <t>4</t>
  </si>
  <si>
    <t>ROZPOCET</t>
  </si>
  <si>
    <t>1955745587</t>
  </si>
  <si>
    <t>PP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</si>
  <si>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</si>
  <si>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VV</t>
  </si>
  <si>
    <t>"v km 386,110 - 391,645"5,535</t>
  </si>
  <si>
    <t>5909032020</t>
  </si>
  <si>
    <t>Přesná úprava GPK koleje směrové a výškové uspořádání pražce betonové</t>
  </si>
  <si>
    <t>-2140592645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</si>
  <si>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</si>
  <si>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"km 386,110-391,645"5,535*2</t>
  </si>
  <si>
    <t>3</t>
  </si>
  <si>
    <t>5909031020</t>
  </si>
  <si>
    <t>Úprava GPK koleje směrové a výškové uspořádání pražce betonové</t>
  </si>
  <si>
    <t>-1511767386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</si>
  <si>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</si>
  <si>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snížení převýšení před SČ v km 386,310 - 386,543; 386,781 - 386,957; 389,040 - 389,478; 390,650 - 390,332</t>
  </si>
  <si>
    <t>1,165</t>
  </si>
  <si>
    <t>5</t>
  </si>
  <si>
    <t>5905105030</t>
  </si>
  <si>
    <t>Doplnění KL kamenivem souvisle strojně v koleji</t>
  </si>
  <si>
    <t>m3</t>
  </si>
  <si>
    <t>-1683464082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</si>
  <si>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</si>
  <si>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3116</t>
  </si>
  <si>
    <t>6</t>
  </si>
  <si>
    <t>M</t>
  </si>
  <si>
    <t>5955101005</t>
  </si>
  <si>
    <t>Kamenivo drcené štěrk frakce 31,5/63 (32/63) třídy min. BII</t>
  </si>
  <si>
    <t>t</t>
  </si>
  <si>
    <t>8</t>
  </si>
  <si>
    <t>1730511366</t>
  </si>
  <si>
    <t>3116*1,411</t>
  </si>
  <si>
    <t>7</t>
  </si>
  <si>
    <t>5913240020</t>
  </si>
  <si>
    <t>Odstranění AB komunikace odtěžením nebo frézováním hloubky do 20 cm</t>
  </si>
  <si>
    <t>m2</t>
  </si>
  <si>
    <t>1616471117</t>
  </si>
  <si>
    <t>Odstranění AB komunikace odtěžením nebo frézováním hloubky do 20 cm Poznámka: 1. V cenách jsou započteny náklady na odtěžení nebo frézování a naložení výzisku na dopravní prostředek.</t>
  </si>
  <si>
    <t>"P2949"33</t>
  </si>
  <si>
    <t>"P2950"38</t>
  </si>
  <si>
    <t>Součet</t>
  </si>
  <si>
    <t>5913235020</t>
  </si>
  <si>
    <t>Dělení AB komunikace řezáním hloubky do 20 cm</t>
  </si>
  <si>
    <t>m</t>
  </si>
  <si>
    <t>520514345</t>
  </si>
  <si>
    <t>Dělení AB komunikace řezáním hloubky do 20 cm Poznámka: 1. V cenách jsou započteny náklady na provedení úkolu.</t>
  </si>
  <si>
    <t>(9,6*2)+(6*2)</t>
  </si>
  <si>
    <t>9</t>
  </si>
  <si>
    <t>5913070030</t>
  </si>
  <si>
    <t>Demontáž betonové přejezdové konstrukce část vnější a vnitřní včetně závěrných zídek</t>
  </si>
  <si>
    <t>497953930</t>
  </si>
  <si>
    <t>Demontáž betonové přejezdové konstrukce část vnější a vnitřní včetně závěrných zídek Poznámka: 1. V cenách jsou započteny náklady na demontáž konstrukce a naložení na dopravní prostředek.</t>
  </si>
  <si>
    <t>"P2950"9,6</t>
  </si>
  <si>
    <t>10</t>
  </si>
  <si>
    <t>5913070020</t>
  </si>
  <si>
    <t>Demontáž betonové přejezdové konstrukce část vnitřní</t>
  </si>
  <si>
    <t>-419394716</t>
  </si>
  <si>
    <t>Demontáž betonové přejezdové konstrukce část vnitřní Poznámka: 1. V cenách jsou započteny náklady na demontáž konstrukce a naložení na dopravní prostředek.</t>
  </si>
  <si>
    <t>"P2949"6</t>
  </si>
  <si>
    <t>11</t>
  </si>
  <si>
    <t>5913075030</t>
  </si>
  <si>
    <t>Montáž betonové přejezdové konstrukce část vnější a vnitřní včetně závěrných zídek</t>
  </si>
  <si>
    <t>-243642383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</si>
  <si>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</si>
  <si>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5913255040</t>
  </si>
  <si>
    <t>Zřízení konstrukce vozovky asfaltobetonové s podkladní, ložní a obrusnou vrstvou tloušťky do 20 cm</t>
  </si>
  <si>
    <t>-78477202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</si>
  <si>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</si>
  <si>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"P2949"24</t>
  </si>
  <si>
    <t>13</t>
  </si>
  <si>
    <t>5963101520</t>
  </si>
  <si>
    <t>Železobetonová přejezdová konstrukce UNIS UNIS-1 - vnější panel min. 850 mm</t>
  </si>
  <si>
    <t>917010443</t>
  </si>
  <si>
    <t>"P2949-kompletní sestava vč. vnitřních a vnějších panelů, závěrných zídek a základových bloků"6</t>
  </si>
  <si>
    <t>14</t>
  </si>
  <si>
    <t>5906015120</t>
  </si>
  <si>
    <t>Výměna pražce malou těžící mechanizací v KL otevřeném i zapuštěném pražec betonový příčný vystrojený</t>
  </si>
  <si>
    <t>kus</t>
  </si>
  <si>
    <t>-778237101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</si>
  <si>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</si>
  <si>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"P2949"14</t>
  </si>
  <si>
    <t>"v km 391,645-386,110"50</t>
  </si>
  <si>
    <t>15</t>
  </si>
  <si>
    <t>5963146000</t>
  </si>
  <si>
    <t>Živičné přejezdové vozovky ACO 11S 50/70 střednězrnný-obrusná vrstva</t>
  </si>
  <si>
    <t>-839593794</t>
  </si>
  <si>
    <t>"P2949"24*2,2</t>
  </si>
  <si>
    <t>"P2950"38*2,2</t>
  </si>
  <si>
    <t>16</t>
  </si>
  <si>
    <t>5958125000</t>
  </si>
  <si>
    <t>Komplety s antikorozní úpravou Skl 14 (svěrka Skl14, vrtule R1, podložka Uls7)</t>
  </si>
  <si>
    <t>164193325</t>
  </si>
  <si>
    <t>"P2949"14*4</t>
  </si>
  <si>
    <t>17</t>
  </si>
  <si>
    <t>5958158040</t>
  </si>
  <si>
    <t>Podložka polymerová (pružná) Zw 900NT 150/160</t>
  </si>
  <si>
    <t>1440125926</t>
  </si>
  <si>
    <t>"P2949"28</t>
  </si>
  <si>
    <t>18</t>
  </si>
  <si>
    <t>5964135000</t>
  </si>
  <si>
    <t>Geomříže výztužné</t>
  </si>
  <si>
    <t>-1646434457</t>
  </si>
  <si>
    <t>38+24</t>
  </si>
  <si>
    <t>19</t>
  </si>
  <si>
    <t>5913270010</t>
  </si>
  <si>
    <t>Vložení výztužné vložky textilní nebo geosyntetické</t>
  </si>
  <si>
    <t>933620952</t>
  </si>
  <si>
    <t>Vložení výztužné vložky textilní nebo geosyntetické Poznámka: 1. V cenách jsou započteny náklady na vložení vložky pro zvýšení soudržnosti vrstev asfaltobetonu . 2. V cenách nejsou obsaženy náklady na dodávku materiálu.</t>
  </si>
  <si>
    <t>"pod AB"62</t>
  </si>
  <si>
    <t>20</t>
  </si>
  <si>
    <t>5963155005</t>
  </si>
  <si>
    <t>Asfaltová páska těsnící</t>
  </si>
  <si>
    <t>865031737</t>
  </si>
  <si>
    <t>(2*9,6)+(2*6)</t>
  </si>
  <si>
    <t>5963155000</t>
  </si>
  <si>
    <t>Asfaltová páska tavitelná 25x10</t>
  </si>
  <si>
    <t>-914583203</t>
  </si>
  <si>
    <t>22</t>
  </si>
  <si>
    <t>5913335020</t>
  </si>
  <si>
    <t>Nátěr vodorovného dopravního značení souvislá čára šíře do 125 mm</t>
  </si>
  <si>
    <t>-1915996369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</si>
  <si>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</si>
  <si>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12+12+9+9</t>
  </si>
  <si>
    <t>23</t>
  </si>
  <si>
    <t>5914020010</t>
  </si>
  <si>
    <t>Čištění otevřených odvodňovacích zařízení strojně příkop zpevněný</t>
  </si>
  <si>
    <t>459828715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</si>
  <si>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</si>
  <si>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"v km 389,400-390,270 a 391,110-391,520"306</t>
  </si>
  <si>
    <t>24</t>
  </si>
  <si>
    <t>5914020020</t>
  </si>
  <si>
    <t>Čištění otevřených odvodňovacích zařízení strojně příkop nezpevněný</t>
  </si>
  <si>
    <t>846221829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</si>
  <si>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</si>
  <si>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"km 386,100-386,350"75</t>
  </si>
  <si>
    <t>25</t>
  </si>
  <si>
    <t>5907050010</t>
  </si>
  <si>
    <t>Dělení kolejnic řezáním nebo rozbroušením, soustavy UIC60 nebo R65</t>
  </si>
  <si>
    <t>-1189391204</t>
  </si>
  <si>
    <t>Dělení kolejnic řezáním nebo rozbroušením, soustavy UIC60 nebo R65 Poznámka: 1. V cenách jsou započteny náklady na manipulaci, podložení, označení a provedení řezu kolejnice.</t>
  </si>
  <si>
    <t>26</t>
  </si>
  <si>
    <t>5910020120</t>
  </si>
  <si>
    <t>Svařování kolejnic termitem plný předehřev standardní spára svar jednotlivý tv. R65</t>
  </si>
  <si>
    <t>svar</t>
  </si>
  <si>
    <t>1706995955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</si>
  <si>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</si>
  <si>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27</t>
  </si>
  <si>
    <t>5910020110</t>
  </si>
  <si>
    <t>Svařování kolejnic termitem plný předehřev standardní spára svar jednotlivý tv. UIC60</t>
  </si>
  <si>
    <t>474111125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</si>
  <si>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</si>
  <si>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</t>
  </si>
  <si>
    <t>5910021110</t>
  </si>
  <si>
    <t>Svařování kolejnic termitem zkrácený předehřev standardní spára svar jednotlivý tv. UIC60</t>
  </si>
  <si>
    <t>1537085528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</si>
  <si>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</si>
  <si>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29</t>
  </si>
  <si>
    <t>5910035010</t>
  </si>
  <si>
    <t>Dosažení dovolené upínací teploty v BK prodloužením kolejnicového pásu v koleji tv. UIC60</t>
  </si>
  <si>
    <t>609080747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</si>
  <si>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</si>
  <si>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30</t>
  </si>
  <si>
    <t>5910035020</t>
  </si>
  <si>
    <t>Dosažení dovolené upínací teploty v BK prodloužením kolejnicového pásu v koleji tv. R65</t>
  </si>
  <si>
    <t>-46492397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</si>
  <si>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</si>
  <si>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</t>
  </si>
  <si>
    <t>5910040215</t>
  </si>
  <si>
    <t>Umožnění volné dilatace kolejnice bez demontáže nebo montáže upevňovadel s osazením a odstraněním kluzných podložek</t>
  </si>
  <si>
    <t>-984008040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</si>
  <si>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</si>
  <si>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5535*2</t>
  </si>
  <si>
    <t>32</t>
  </si>
  <si>
    <t>5905020020</t>
  </si>
  <si>
    <t>Oprava stezky strojně s odstraněním drnu a nánosu přes 10 cm do 20 cm</t>
  </si>
  <si>
    <t>-189843460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</si>
  <si>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</si>
  <si>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33</t>
  </si>
  <si>
    <t>7594105010</t>
  </si>
  <si>
    <t>Odpojení a zpětné připojení lan propojovacích jednoho stykového transformátoru</t>
  </si>
  <si>
    <t>1573791275</t>
  </si>
  <si>
    <t>Odpojení a zpětné připojení lan propojovacích jednoho stykového transformátoru - včetně odpojení a připevnění lanového propojení na pražce nebo montážní trámky</t>
  </si>
  <si>
    <t>"km 386,130; 386,436; 386,872; 387,392; 387,810; 388,313; 388,880; 389,413; 389,980; 390,574 a 391,095"11</t>
  </si>
  <si>
    <t>34</t>
  </si>
  <si>
    <t>7592007120</t>
  </si>
  <si>
    <t>Demontáž informačního bodu MIB 6</t>
  </si>
  <si>
    <t>198035852</t>
  </si>
  <si>
    <t>"386,191; 387,820; 388,873; 389,974; 391,595"5</t>
  </si>
  <si>
    <t>35</t>
  </si>
  <si>
    <t>7592005120</t>
  </si>
  <si>
    <t>Montáž informačního bodu MIB 6</t>
  </si>
  <si>
    <t>-304472010</t>
  </si>
  <si>
    <t>Montáž informačního bodu MIB 6 - uložení a připevnění na určené místo, seřízení, přezkoušení</t>
  </si>
  <si>
    <t>36</t>
  </si>
  <si>
    <t>7592007050</t>
  </si>
  <si>
    <t>Demontáž počítacího bodu (senzoru) RSR 180</t>
  </si>
  <si>
    <t>820695481</t>
  </si>
  <si>
    <t>"391,090; 391,255; 391,300; 391,535; 391,560; 391,630"6</t>
  </si>
  <si>
    <t>37</t>
  </si>
  <si>
    <t>7592005050</t>
  </si>
  <si>
    <t>Montáž počítacího bodu (senzoru) RSR 180</t>
  </si>
  <si>
    <t>-1554598211</t>
  </si>
  <si>
    <t>Montáž počítacího bodu (senzoru) RSR 180 - uložení a připevnění na určené místo, seřízení polohy, přezkoušení</t>
  </si>
  <si>
    <t>38</t>
  </si>
  <si>
    <t>7497371630</t>
  </si>
  <si>
    <t>Demontáže zařízení trakčního vedení svodu propojení nebo ukolejnění na elektrizovaných tratích nebo v kolejových obvodech</t>
  </si>
  <si>
    <t>-386318162</t>
  </si>
  <si>
    <t>Demontáže zařízení trakčního vedení svodu propojení nebo ukolejnění na elektrizovaných tratích nebo v kolejových obvodech - demontáž stávajícího zařízení se všemi pomocnými doplňujícími úpravami</t>
  </si>
  <si>
    <t>39</t>
  </si>
  <si>
    <t>7497351560</t>
  </si>
  <si>
    <t>Montáž přímého ukolejnění na elektrizovaných tratích nebo v kolejových obvodech</t>
  </si>
  <si>
    <t>364730666</t>
  </si>
  <si>
    <t>52</t>
  </si>
  <si>
    <t>5912065315</t>
  </si>
  <si>
    <t>Montáž štítku zajištění prostorové polohy koleje (PPK)</t>
  </si>
  <si>
    <t>1210589379</t>
  </si>
  <si>
    <t>Montáž štítku zajištění prostorové polohy koleje (PPK) Poznámka: 1. V cenách jsou započteny náklady na montáž štítku včetně úpravy podkladu, na který se štítek umisťuje. 2. V cenách nejsou obsaženy náklady na dodávku materiálu.</t>
  </si>
  <si>
    <t>53</t>
  </si>
  <si>
    <t>5962119040</t>
  </si>
  <si>
    <t>Zajištění PPK štítek zajištění PPK</t>
  </si>
  <si>
    <t>-1057075576</t>
  </si>
  <si>
    <t>40</t>
  </si>
  <si>
    <t>9902900100</t>
  </si>
  <si>
    <t>Naložení sypanin, drobného kusového materiálu, suti</t>
  </si>
  <si>
    <t>1362954869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</si>
  <si>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</si>
  <si>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"nakládka na mezideponii"3116*2</t>
  </si>
  <si>
    <t>41</t>
  </si>
  <si>
    <t>9902900200</t>
  </si>
  <si>
    <t>Naložení objemnějšího kusového materiálu, vybouraných hmot</t>
  </si>
  <si>
    <t>-949895953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</si>
  <si>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</si>
  <si>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"nové pražce na stavbu z žst. Hoštka"64*0,32705</t>
  </si>
  <si>
    <t>42</t>
  </si>
  <si>
    <t>9902200100</t>
  </si>
  <si>
    <t>Doprava materiálu mechanizací o nosnosti přes 3,5 t objemnějšího kusového materiálu (prefabrikátů, stožárů, výhybek, rozvaděčů, vybouraných hmot atd.) do 10 km</t>
  </si>
  <si>
    <t>-923870921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</si>
  <si>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</si>
  <si>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"Nová přej. konstrukce, geomříž, pásky"2,88+0,019+0,003</t>
  </si>
  <si>
    <t>"Vyzískaná přej. konstrukce"2,88</t>
  </si>
  <si>
    <t>"pražce na TO"64*0,33</t>
  </si>
  <si>
    <t>43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</si>
  <si>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</si>
  <si>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</si>
  <si>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-886312867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</si>
  <si>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</si>
  <si>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"Nová přej. konstrukce, geomříž, pásky"(2,88+0,019+0,003)*34</t>
  </si>
  <si>
    <t>"Vyzískaná přej. konstrukce"2,88*2</t>
  </si>
  <si>
    <t>44</t>
  </si>
  <si>
    <t>9902100100</t>
  </si>
  <si>
    <t>Doprava materiálu mechanizací o nosnosti přes 3,5 t sypanin (kameniva, písku, suti, dlažebních kostek, atd.) do 10 km</t>
  </si>
  <si>
    <t>-2053547913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</si>
  <si>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</si>
  <si>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"nové kamenivo"4397</t>
  </si>
  <si>
    <t>"nové upevnění"0,059+0,004</t>
  </si>
  <si>
    <t>"nový AB"(38+24)*2,2</t>
  </si>
  <si>
    <t>"výzisk AB"(33+38)*2,2</t>
  </si>
  <si>
    <t>"vyzískaný štěrk na mezideponii" 3116*2</t>
  </si>
  <si>
    <t>"odvoz výzisku štěrku na skládku"3116*2</t>
  </si>
  <si>
    <t>"odvoz výzisku z odvodňovacího zařízení na skládku"75*2,25</t>
  </si>
  <si>
    <t>45</t>
  </si>
  <si>
    <t>9902109200</t>
  </si>
  <si>
    <t>Doprava materiálu mechanizací o nosnosti přes 3,5 t sypanin (kameniva, písku, suti, dlažebních kostek, atd.) příplatek za každých dalších 10 km</t>
  </si>
  <si>
    <t>796755242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</si>
  <si>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</si>
  <si>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"nové kamenivo"3116*1,411*4</t>
  </si>
  <si>
    <t>"odvoz výzisku štěrku na skládku"3116*2*2</t>
  </si>
  <si>
    <t>"nový AB"(38+24)*2,2*5</t>
  </si>
  <si>
    <t>"výzisk AB"(33+38)*2,2*2</t>
  </si>
  <si>
    <t>"odvoz výzisku z odvodňovacího zařízení na skládku"75*2,25*2</t>
  </si>
  <si>
    <t>46</t>
  </si>
  <si>
    <t>9909000110</t>
  </si>
  <si>
    <t>Poplatek za uložení výzisku ze štěrkového lože nekontaminovaného</t>
  </si>
  <si>
    <t>-1725622141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</si>
  <si>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</si>
  <si>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"výzisk KL" 3116*2</t>
  </si>
  <si>
    <t>47</t>
  </si>
  <si>
    <t>9909000100</t>
  </si>
  <si>
    <t>Poplatek za uložení suti nebo hmot na oficiální skládku</t>
  </si>
  <si>
    <t>1329766052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</si>
  <si>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</si>
  <si>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"výzisk z odvodňovacého zařízení"75*2,25</t>
  </si>
  <si>
    <t>48</t>
  </si>
  <si>
    <t>9909000600</t>
  </si>
  <si>
    <t>Poplatek za recyklaci odpadu (asfaltové směsi, kusový beton)</t>
  </si>
  <si>
    <t>-538508436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</si>
  <si>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</si>
  <si>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"AB"156,200</t>
  </si>
  <si>
    <t>49</t>
  </si>
  <si>
    <t>9909000500</t>
  </si>
  <si>
    <t>Poplatek uložení odpadu betonových prefabrikátů</t>
  </si>
  <si>
    <t>722796218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</si>
  <si>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</si>
  <si>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50</t>
  </si>
  <si>
    <t>9903200100</t>
  </si>
  <si>
    <t>Přeprava mechanizace na místo prováděných prací o hmotnosti přes 12 t přes 50 do 100 km</t>
  </si>
  <si>
    <t>1843107357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</si>
  <si>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</si>
  <si>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"ASP, ASPv, Strojní čistička KL, PUŠL, Lokotraktor 2x, dvoucestný bagr 2x"8</t>
  </si>
  <si>
    <t>02 - SO 02 - 1. TK Štětí - Liběchov</t>
  </si>
  <si>
    <t>5906035120</t>
  </si>
  <si>
    <t>Souvislá výměna pražců současně s výměnou nebo čištěním KL pražce betonové příčné vystrojené</t>
  </si>
  <si>
    <t>-1488338604</t>
  </si>
  <si>
    <t>Souvislá výměna pražců současně s výměnou nebo čištěním KL pražce betonové příčné 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podbití pražce, úpravu KL do profilu, snížení KL pod patou kolejnice, doplnění kameniva, dodávku materiálu, dopravu výzisku na skládku a skládkovné.</t>
  </si>
  <si>
    <t>"v km 383,530-385,150"2701</t>
  </si>
  <si>
    <t>773785764</t>
  </si>
  <si>
    <t>"v km 383,530-385,150"1,620</t>
  </si>
  <si>
    <t>5907025081</t>
  </si>
  <si>
    <t>Výměna kolejnicových pásů současně s výměnou pražců, tvar UIC60, 60E2</t>
  </si>
  <si>
    <t>-513904326</t>
  </si>
  <si>
    <t>Výměna kolejnicových pásů současně s výměnou pražců,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</si>
  <si>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"v km 384,390-384,920"530*2</t>
  </si>
  <si>
    <t>5906105020</t>
  </si>
  <si>
    <t>Demontáž pražce betonový</t>
  </si>
  <si>
    <t>539739236</t>
  </si>
  <si>
    <t>Demontáž pražce betonový Poznámka: 1. V cenách jsou započteny náklady na manipulaci, demontáž, odstrojení do součástí a uložení pražců.</t>
  </si>
  <si>
    <t>"v žst. Liběchov"3054</t>
  </si>
  <si>
    <t>-861197630</t>
  </si>
  <si>
    <t>"km 380,520-385,150"4,630*2</t>
  </si>
  <si>
    <t>5956140025</t>
  </si>
  <si>
    <t>Pražec betonový příčný vystrojený včetně kompletů pro pružné bezpodkladnicové upevnění, dl. 2,6 m, upevnění W14, pro kolejnici 60E2 v úklonu 1:40</t>
  </si>
  <si>
    <t>1569184603</t>
  </si>
  <si>
    <t>"km 383,530-385,150"2701</t>
  </si>
  <si>
    <t>5957110010</t>
  </si>
  <si>
    <t>Kolejnice tv. 60 E2, třídy R350HT</t>
  </si>
  <si>
    <t>2056245463</t>
  </si>
  <si>
    <t>5957110000</t>
  </si>
  <si>
    <t>Kolejnice tv. 60 E2, třídy R260</t>
  </si>
  <si>
    <t>-430700010</t>
  </si>
  <si>
    <t>-576625257</t>
  </si>
  <si>
    <t>"na délku 5 m"1060/5</t>
  </si>
  <si>
    <t>"svařování"44</t>
  </si>
  <si>
    <t>1346706483</t>
  </si>
  <si>
    <t>-1440507712</t>
  </si>
  <si>
    <t>"čištění KL+GPK"1216*1,411</t>
  </si>
  <si>
    <t>"P2946"7*1,411</t>
  </si>
  <si>
    <t>-1296885599</t>
  </si>
  <si>
    <t>7,2*2</t>
  </si>
  <si>
    <t>-851798458</t>
  </si>
  <si>
    <t>"P2947"38</t>
  </si>
  <si>
    <t>1931388347</t>
  </si>
  <si>
    <t>"P2947"7,2</t>
  </si>
  <si>
    <t>729056499</t>
  </si>
  <si>
    <t>101038551</t>
  </si>
  <si>
    <t>"P2946"6</t>
  </si>
  <si>
    <t>5913075020</t>
  </si>
  <si>
    <t>Montáž betonové přejezdové konstrukce část vnitřní</t>
  </si>
  <si>
    <t>1189113773</t>
  </si>
  <si>
    <t>Montáž betonové přejezdové konstrukce část vnitřní Poznámka: 1. V cenách jsou započteny náklady na montáž konstrukce. 2. V cenách nejsou obsaženy náklady na dodávku materiálu.</t>
  </si>
  <si>
    <t>-1972754673</t>
  </si>
  <si>
    <t>1498425346</t>
  </si>
  <si>
    <t>"P2947"38*2,2</t>
  </si>
  <si>
    <t>"P2950"0</t>
  </si>
  <si>
    <t>5908050050</t>
  </si>
  <si>
    <t>Výměna upevnění bezpokladnicového komplety a pryžová podložka</t>
  </si>
  <si>
    <t>úl.pl.</t>
  </si>
  <si>
    <t>-793324917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</si>
  <si>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</si>
  <si>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"P2946"24</t>
  </si>
  <si>
    <t>-164072567</t>
  </si>
  <si>
    <t>"P2946"48</t>
  </si>
  <si>
    <t>159471251</t>
  </si>
  <si>
    <t>1436998876</t>
  </si>
  <si>
    <t>233875910</t>
  </si>
  <si>
    <t>"pod AB"38</t>
  </si>
  <si>
    <t>-1491096122</t>
  </si>
  <si>
    <t>(4*7,2)</t>
  </si>
  <si>
    <t>1590907876</t>
  </si>
  <si>
    <t>-1531619805</t>
  </si>
  <si>
    <t>7*3</t>
  </si>
  <si>
    <t>5963157005</t>
  </si>
  <si>
    <t>Nátěr hmota nátěrová syntetická základní</t>
  </si>
  <si>
    <t>litr</t>
  </si>
  <si>
    <t>-1531345836</t>
  </si>
  <si>
    <t>"Tři vrstvy" 3*(7*3*0,125)</t>
  </si>
  <si>
    <t>5915007020</t>
  </si>
  <si>
    <t>Zásyp jam nebo rýh sypaninou na železničním spodku se zhutněním</t>
  </si>
  <si>
    <t>2102560155</t>
  </si>
  <si>
    <t>Zásyp jam nebo rýh sypaninou na železničním spodku se zhutněním Poznámka: 1. Ceny zásypu jam a rýh se zhutněním jsou určeny pro jakoukoliv míru zhutnění.</t>
  </si>
  <si>
    <t>"P2946"(3*6*0,2)+(2*6*0,2)+(2*6*0,2)</t>
  </si>
  <si>
    <t>5955101025</t>
  </si>
  <si>
    <t>Kamenivo drcené drť frakce 4/8</t>
  </si>
  <si>
    <t>-826624914</t>
  </si>
  <si>
    <t>"P2946"2*2</t>
  </si>
  <si>
    <t>5915005020</t>
  </si>
  <si>
    <t>Hloubení rýh nebo jam ručně na železničním spodku třídy těžitelnosti I skupiny 2</t>
  </si>
  <si>
    <t>6886877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</si>
  <si>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</si>
  <si>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"trativod km 383,500-383,920 a 385,000-385,150"570*0,8*0,5</t>
  </si>
  <si>
    <t>"vsakovací žebra km 384,160-384,450"290*0,8*0,5</t>
  </si>
  <si>
    <t>5914055010</t>
  </si>
  <si>
    <t>Zřízení krytých odvodňovacích zařízení potrubí trativodu</t>
  </si>
  <si>
    <t>-1308927598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</si>
  <si>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</si>
  <si>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"km 383,500-383,920 a 385,000-385,150"570</t>
  </si>
  <si>
    <t>5914055060</t>
  </si>
  <si>
    <t>Zřízení krytých odvodňovacích zařízení vsakovacího žebra</t>
  </si>
  <si>
    <t>1965664116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</si>
  <si>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</si>
  <si>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5964133020</t>
  </si>
  <si>
    <t>Geotextilie drenážní</t>
  </si>
  <si>
    <t>-1328985038</t>
  </si>
  <si>
    <t>1,6*570</t>
  </si>
  <si>
    <t>1,6*290</t>
  </si>
  <si>
    <t>5955101035</t>
  </si>
  <si>
    <t>Kamenivo těžené 0/32</t>
  </si>
  <si>
    <t>-180301958</t>
  </si>
  <si>
    <t>570*0,4*0,05*1,8</t>
  </si>
  <si>
    <t>290*0,4*0,05*1,8</t>
  </si>
  <si>
    <t>5955101055</t>
  </si>
  <si>
    <t>Kamenivo drcené recyklované štěrk frakce 31,5/63</t>
  </si>
  <si>
    <t>716087124</t>
  </si>
  <si>
    <t>570*1*1*1,5</t>
  </si>
  <si>
    <t>290*1*1*1,5</t>
  </si>
  <si>
    <t>5964103015</t>
  </si>
  <si>
    <t>Drenážní plastové díly trubka celoperforovaná DN 250 mm</t>
  </si>
  <si>
    <t>-1276062995</t>
  </si>
  <si>
    <t>5964103120</t>
  </si>
  <si>
    <t>Drenážní plastové díly šachta průchozí DN 400/250 1 vtok/1 odtok DN 250 mm</t>
  </si>
  <si>
    <t>205872108</t>
  </si>
  <si>
    <t>5964103135</t>
  </si>
  <si>
    <t>Drenážní plastové díly poklop šachty plastový D 400</t>
  </si>
  <si>
    <t>-398228444</t>
  </si>
  <si>
    <t>5964104185</t>
  </si>
  <si>
    <t>Kanalizační díly plastové Záslepka potrubí DN 250</t>
  </si>
  <si>
    <t>-462721272</t>
  </si>
  <si>
    <t>235671740</t>
  </si>
  <si>
    <t>1749019754</t>
  </si>
  <si>
    <t>5910015010</t>
  </si>
  <si>
    <t>Odtavovací stykové svařování mobilní svářečkou kolejnic nových délky do 150 m tv. UIC60</t>
  </si>
  <si>
    <t>907733532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</si>
  <si>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</si>
  <si>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5910020310</t>
  </si>
  <si>
    <t>Svařování kolejnic termitem plný předehřev standardní spára svar přechodový tv. R65/UIC60</t>
  </si>
  <si>
    <t>1456795067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</si>
  <si>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</si>
  <si>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1030143404</t>
  </si>
  <si>
    <t>-1531991004</t>
  </si>
  <si>
    <t>(530*2)+50*4</t>
  </si>
  <si>
    <t>483161383</t>
  </si>
  <si>
    <t>-1219915365</t>
  </si>
  <si>
    <t>"km 380,945; 382,070; 382,985; 383,105; 383,580; 384,760; 385,110"7</t>
  </si>
  <si>
    <t>1244636091</t>
  </si>
  <si>
    <t>"380,565; 382,075; 383,100; 385,095"4</t>
  </si>
  <si>
    <t>1690261817</t>
  </si>
  <si>
    <t>51</t>
  </si>
  <si>
    <t>209038573</t>
  </si>
  <si>
    <t>"380,520; 380,945; 383,005; 383,025"4</t>
  </si>
  <si>
    <t>-1881884518</t>
  </si>
  <si>
    <t>-2078142928</t>
  </si>
  <si>
    <t>54</t>
  </si>
  <si>
    <t>-1655817074</t>
  </si>
  <si>
    <t>55</t>
  </si>
  <si>
    <t>-1678711119</t>
  </si>
  <si>
    <t>"výzisk upevnění do žst. Štětí"15,026</t>
  </si>
  <si>
    <t>"nakládka na mezideponii"1216*2</t>
  </si>
  <si>
    <t>56</t>
  </si>
  <si>
    <t>-209029678</t>
  </si>
  <si>
    <t>"výzisk pražců do žst. Liběchov"3054*0,330</t>
  </si>
  <si>
    <t>"výzisk kolejnic"68,879</t>
  </si>
  <si>
    <t>57</t>
  </si>
  <si>
    <t>-263022902</t>
  </si>
  <si>
    <t>"nové pražce na stavbu"2701*0,32705</t>
  </si>
  <si>
    <t>"nové kolejnice"28,814+34,817</t>
  </si>
  <si>
    <t>"výzisk kolejnic do žst. Štětí"68,879</t>
  </si>
  <si>
    <t>58</t>
  </si>
  <si>
    <t>1157754284</t>
  </si>
  <si>
    <t>"nové pražce na stavbu"2701*0,32705*33</t>
  </si>
  <si>
    <t>"nové kolejnice"(28,814+34,817)*43</t>
  </si>
  <si>
    <t>59</t>
  </si>
  <si>
    <t>1932276804</t>
  </si>
  <si>
    <t>"nové kamenivo GPK+čištění+přejezd"(1216+7)*1,411</t>
  </si>
  <si>
    <t>"nové kamenivo odvodnění"30,960+1290</t>
  </si>
  <si>
    <t>"geotextilie"1,926</t>
  </si>
  <si>
    <t>"nové 4/8"2*2</t>
  </si>
  <si>
    <t>"nové upevnění"0,050+0,003</t>
  </si>
  <si>
    <t>"nový AB, geomříže"83,60+0,012</t>
  </si>
  <si>
    <t>"výzisk AB"83,60</t>
  </si>
  <si>
    <t>"vyzískaný štěrk na mezideponii" 1216*2</t>
  </si>
  <si>
    <t>"odvoz výzisku štěrku na skládku"1216*2</t>
  </si>
  <si>
    <t>"odvoz výzisku z odvodňovacího zařízení na skládku"</t>
  </si>
  <si>
    <t>"výzisk upevnění do Štětí"15,026</t>
  </si>
  <si>
    <t>"pryž. podl. na skládku"1,283</t>
  </si>
  <si>
    <t>60</t>
  </si>
  <si>
    <t>180596502</t>
  </si>
  <si>
    <t>"nové kamenivo GPK+čištění+přejezd"(2959+7)*1,411*4</t>
  </si>
  <si>
    <t>"nové kamenivo odvodnění"(30,960+1290)*4</t>
  </si>
  <si>
    <t>"nové upevnění"(0,050+0,003)*7</t>
  </si>
  <si>
    <t>"nové 4/8"2*2*4</t>
  </si>
  <si>
    <t>"odvoz výzisku štěrku na skládku"2644*2*2</t>
  </si>
  <si>
    <t>"výzisk AB"83,60*2</t>
  </si>
  <si>
    <t>61</t>
  </si>
  <si>
    <t>1793477470</t>
  </si>
  <si>
    <t>"výzisk KL" 1216*2</t>
  </si>
  <si>
    <t>62</t>
  </si>
  <si>
    <t>9909000200</t>
  </si>
  <si>
    <t>Poplatek za uložení nebezpečného odpadu na oficiální skládku</t>
  </si>
  <si>
    <t>-70380945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</si>
  <si>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</si>
  <si>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83,60</t>
  </si>
  <si>
    <t>63</t>
  </si>
  <si>
    <t>148899529</t>
  </si>
  <si>
    <t>2701*0,330</t>
  </si>
  <si>
    <t>64</t>
  </si>
  <si>
    <t>9909000400</t>
  </si>
  <si>
    <t>Poplatek za likvidaci plastových součástí</t>
  </si>
  <si>
    <t>5129024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</si>
  <si>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</si>
  <si>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"pryžové podložky"1,283</t>
  </si>
  <si>
    <t>65</t>
  </si>
  <si>
    <t>15101113</t>
  </si>
  <si>
    <t>"ASP, PUŠL, Strojní čistička KL, Stroj pro souvislou výměnu pražců, Lokotraktor 2x, dvoucestný bagr 2x"8</t>
  </si>
  <si>
    <t>03 - SO 03 - 1. SK Štětí</t>
  </si>
  <si>
    <t>5906035030</t>
  </si>
  <si>
    <t>Souvislá výměna pražců současně s výměnou nebo čištěním KL pražce dřevěné výhybkové délky do 3 m</t>
  </si>
  <si>
    <t>-931529556</t>
  </si>
  <si>
    <t>Souvislá výměna pražců současně s výměnou nebo čištěním KL pražce dřevěné výhybkové délky do 3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podbití pražce, úpravu KL do profilu, snížení KL pod patou kolejnice, doplnění kameniva, dodávku materiálu, dopravu výzisku na skládku a skládkovné.</t>
  </si>
  <si>
    <t>5906035040</t>
  </si>
  <si>
    <t>Souvislá výměna pražců současně s výměnou nebo čištěním KL pražce dřevěné výhybkové délky přes 3 do 4 m</t>
  </si>
  <si>
    <t>-2085741902</t>
  </si>
  <si>
    <t>Souvislá výměna pražců současně s výměnou nebo čištěním KL pražce dřevěné výhybkové délky přes 3 do 4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podbití pražce, úpravu KL do profilu, snížení KL pod patou kolejnice, doplnění kameniva, dodávku materiálu, dopravu výzisku na skládku a skládkovné.</t>
  </si>
  <si>
    <t>5906035050</t>
  </si>
  <si>
    <t>Souvislá výměna pražců současně s výměnou nebo čištěním KL pražce dřevěné výhybkové délky přes 4 do 5 m</t>
  </si>
  <si>
    <t>1949279822</t>
  </si>
  <si>
    <t>Souvislá výměna pražců současně s výměnou nebo čištěním KL pražce dřevěné výhybkové délky přes 4 do 5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podbití pražce, úpravu KL do profilu, snížení KL pod patou kolejnice, doplnění kameniva, dodávku materiálu, dopravu výzisku na skládku a skládkovné.</t>
  </si>
  <si>
    <t>5905040015</t>
  </si>
  <si>
    <t>Souvislá výměna KL bez snesení KR koleje pražce dřevěné</t>
  </si>
  <si>
    <t>1150463646</t>
  </si>
  <si>
    <t>Souvislá výměna KL bez snesení KR koleje pražce dřevěné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naskládku a skládkovné.</t>
  </si>
  <si>
    <t>"km 386,061 výhybka č. 20 - 20cm pod spodní hranou pražce"0,050</t>
  </si>
  <si>
    <t>"km 385,935-385,967 výhybka č. 18 srdcovková část - 20 cm pod spodní plochou pražce"0,032</t>
  </si>
  <si>
    <t>-575603769</t>
  </si>
  <si>
    <t>"km 385,285-385,595-30cm pod spodní hranou pražce"0,310</t>
  </si>
  <si>
    <t>"km 385,830-385,935-30cm pod spodní hranou pražce"0,105</t>
  </si>
  <si>
    <t>5905035020</t>
  </si>
  <si>
    <t>Výměna KL malou těžící mechanizací mimo lavičku lože zapuštěné</t>
  </si>
  <si>
    <t>-1210885508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</si>
  <si>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</si>
  <si>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"km 386,050-386,065 - 20 cm pod spodní plochou pražce"29</t>
  </si>
  <si>
    <t>"km 386,020-386,040 - 20 cm pod spodní plochou pražce"38</t>
  </si>
  <si>
    <t>1959043356</t>
  </si>
  <si>
    <t>"km 385,275-386,200 - 1. a 2. podbití"0,925*2</t>
  </si>
  <si>
    <t>5909041010</t>
  </si>
  <si>
    <t>Úprava GPK výhybky směrové a výškové uspořádání pražce dřevěné nebo ocelové</t>
  </si>
  <si>
    <t>459451318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</si>
  <si>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</si>
  <si>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"v.č.18, v.č. 19, v.č. 20"180*2</t>
  </si>
  <si>
    <t>5956119090</t>
  </si>
  <si>
    <t>Pražec dřevěný výhybkový dub skupina 3 4000x260x160</t>
  </si>
  <si>
    <t>424800092</t>
  </si>
  <si>
    <t>5956119095</t>
  </si>
  <si>
    <t>Pražec dřevěný výhybkový dub skupina 3 4100x260x160</t>
  </si>
  <si>
    <t>1856473412</t>
  </si>
  <si>
    <t>5956119100</t>
  </si>
  <si>
    <t>Pražec dřevěný výhybkový dub skupina 3 4200x260x160</t>
  </si>
  <si>
    <t>-37816761</t>
  </si>
  <si>
    <t>5956119020</t>
  </si>
  <si>
    <t>Pražec dřevěný výhybkový dub skupina 3 2600x260x160</t>
  </si>
  <si>
    <t>1685776072</t>
  </si>
  <si>
    <t>5956119025</t>
  </si>
  <si>
    <t>Pražec dřevěný výhybkový dub skupina 3 2700x260x160</t>
  </si>
  <si>
    <t>-63148545</t>
  </si>
  <si>
    <t>5956119030</t>
  </si>
  <si>
    <t>Pražec dřevěný výhybkový dub skupina 3 2800x260x160</t>
  </si>
  <si>
    <t>1115294493</t>
  </si>
  <si>
    <t>5956119035</t>
  </si>
  <si>
    <t>Pražec dřevěný výhybkový dub skupina 3 2900x260x160</t>
  </si>
  <si>
    <t>-808900294</t>
  </si>
  <si>
    <t>5956119040</t>
  </si>
  <si>
    <t>Pražec dřevěný výhybkový dub skupina 3 3000x260x160</t>
  </si>
  <si>
    <t>-1563050692</t>
  </si>
  <si>
    <t>5956119045</t>
  </si>
  <si>
    <t>Pražec dřevěný výhybkový dub skupina 3 3100x260x160</t>
  </si>
  <si>
    <t>-1910485429</t>
  </si>
  <si>
    <t>5956119050</t>
  </si>
  <si>
    <t>Pražec dřevěný výhybkový dub skupina 3 3200x260x160</t>
  </si>
  <si>
    <t>-296967057</t>
  </si>
  <si>
    <t>5956119055</t>
  </si>
  <si>
    <t>Pražec dřevěný výhybkový dub skupina 3 3300x260x160</t>
  </si>
  <si>
    <t>-1184322171</t>
  </si>
  <si>
    <t>5956119060</t>
  </si>
  <si>
    <t>Pražec dřevěný výhybkový dub skupina 3 3400x260x160</t>
  </si>
  <si>
    <t>-697777064</t>
  </si>
  <si>
    <t>5956119065</t>
  </si>
  <si>
    <t>Pražec dřevěný výhybkový dub skupina 3 3500x260x160</t>
  </si>
  <si>
    <t>-1276578060</t>
  </si>
  <si>
    <t>5956119070</t>
  </si>
  <si>
    <t>Pražec dřevěný výhybkový dub skupina 3 3600x260x160</t>
  </si>
  <si>
    <t>545326304</t>
  </si>
  <si>
    <t>5956119075</t>
  </si>
  <si>
    <t>Pražec dřevěný výhybkový dub skupina 3 3700x260x160</t>
  </si>
  <si>
    <t>693860232</t>
  </si>
  <si>
    <t>5956119080</t>
  </si>
  <si>
    <t>Pražec dřevěný výhybkový dub skupina 3 3800x260x160</t>
  </si>
  <si>
    <t>-546198556</t>
  </si>
  <si>
    <t>5956119085</t>
  </si>
  <si>
    <t>Pražec dřevěný výhybkový dub skupina 3 3900x260x160</t>
  </si>
  <si>
    <t>-1657425238</t>
  </si>
  <si>
    <t>5956119105</t>
  </si>
  <si>
    <t>Pražec dřevěný výhybkový dub skupina 3 4300x260x160</t>
  </si>
  <si>
    <t>-4553790</t>
  </si>
  <si>
    <t>5956119110</t>
  </si>
  <si>
    <t>Pražec dřevěný výhybkový dub skupina 3 4400x260x160</t>
  </si>
  <si>
    <t>-1715620556</t>
  </si>
  <si>
    <t>5956119115</t>
  </si>
  <si>
    <t>Pražec dřevěný výhybkový dub skupina 3 4500x260x160</t>
  </si>
  <si>
    <t>1267986958</t>
  </si>
  <si>
    <t>5956119120</t>
  </si>
  <si>
    <t>Pražec dřevěný výhybkový dub skupina 3 4600x260x160</t>
  </si>
  <si>
    <t>-1530259734</t>
  </si>
  <si>
    <t>1212337421</t>
  </si>
  <si>
    <t>"v.č.20"62*1,411</t>
  </si>
  <si>
    <t>"v.č.18 srdcovková část"40*1,411</t>
  </si>
  <si>
    <t>"výměna KL v koleji"(29+38)*1,411</t>
  </si>
  <si>
    <t>"souvislá výměna KL v koleji"(233+79)*1,411</t>
  </si>
  <si>
    <t>466659943</t>
  </si>
  <si>
    <t>"km 386,050-386,100"50*1*0,5</t>
  </si>
  <si>
    <t>-1980863244</t>
  </si>
  <si>
    <t>"vsakovací žebra km 385,285-385,595 a v km 385,830-385,935"415*0,6*0,5</t>
  </si>
  <si>
    <t>700779854</t>
  </si>
  <si>
    <t>"vsakovací žebra km 385,285-385,595 a v km 385,830-385,935"415</t>
  </si>
  <si>
    <t>-1487130067</t>
  </si>
  <si>
    <t>1,6*415</t>
  </si>
  <si>
    <t>-991534687</t>
  </si>
  <si>
    <t>415*0,4*0,05*1,8</t>
  </si>
  <si>
    <t>-1881463088</t>
  </si>
  <si>
    <t>415*1*1*1,5</t>
  </si>
  <si>
    <t>1186527264</t>
  </si>
  <si>
    <t xml:space="preserve">bet. přechody-vnitřní panely INTERMONT, vně zásyp kamenivem: </t>
  </si>
  <si>
    <t>"km 385,660; 385,700; 385,720; 385,760"4*3</t>
  </si>
  <si>
    <t>1170721021</t>
  </si>
  <si>
    <t>5913035210</t>
  </si>
  <si>
    <t>Demontáž celopryžové přejezdové konstrukce silně zatížené v koleji část vnější a vnitřní bez závěrných zídek</t>
  </si>
  <si>
    <t>-1034502667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</si>
  <si>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</si>
  <si>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"P2948 STRAIL"13,2</t>
  </si>
  <si>
    <t>5913040210</t>
  </si>
  <si>
    <t>Montáž celopryžové přejezdové konstrukce silně zatížené v koleji část vnější a vnitřní bez závěrných zídek</t>
  </si>
  <si>
    <t>-1006096271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</si>
  <si>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</si>
  <si>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-124815241</t>
  </si>
  <si>
    <t>"P2948"48</t>
  </si>
  <si>
    <t>723384399</t>
  </si>
  <si>
    <t>"P2948"96</t>
  </si>
  <si>
    <t>5958158030</t>
  </si>
  <si>
    <t>Podložka pryžová pod patu kolejnice WU 7 174x152x7</t>
  </si>
  <si>
    <t>1928174693</t>
  </si>
  <si>
    <t>5915007010</t>
  </si>
  <si>
    <t>Zásyp jam nebo rýh sypaninou na železničním spodku bez zhutnění</t>
  </si>
  <si>
    <t>-1000808220</t>
  </si>
  <si>
    <t>Zásyp jam nebo rýh sypaninou na železničním spodku bez zhutnění Poznámka: 1. Ceny zásypu jam a rýh se zhutněním jsou určeny pro jakoukoliv míru zhutnění.</t>
  </si>
  <si>
    <t>"zásyp přechodů"2</t>
  </si>
  <si>
    <t>5955101006</t>
  </si>
  <si>
    <t>Kamenivo drcené štěrk frakce 4/8</t>
  </si>
  <si>
    <t>953118099</t>
  </si>
  <si>
    <t>"přechody"2*1,8</t>
  </si>
  <si>
    <t>-407061327</t>
  </si>
  <si>
    <t>"385,900; 386,200"2</t>
  </si>
  <si>
    <t>516629743</t>
  </si>
  <si>
    <t>1758394948</t>
  </si>
  <si>
    <t>"km 385,910; 386,020; 386,140"3</t>
  </si>
  <si>
    <t>174086043</t>
  </si>
  <si>
    <t>"výzisk pražců"8,059</t>
  </si>
  <si>
    <t>-660633807</t>
  </si>
  <si>
    <t>"výzisk upevnění do žst. Štětí"0,101</t>
  </si>
  <si>
    <t>"nakládka na mezideponii"(62+40+29+38+233+79)*2</t>
  </si>
  <si>
    <t>-1387283264</t>
  </si>
  <si>
    <t>"výhybkové pražce"8,059</t>
  </si>
  <si>
    <t>982973981</t>
  </si>
  <si>
    <t>"výhybkové pražce"8,059*18</t>
  </si>
  <si>
    <t>1109407710</t>
  </si>
  <si>
    <t>"nové kamenivo GPK+čištění+přechody"678,691</t>
  </si>
  <si>
    <t>"nové kamenivo odvodnění"14,940+622,500</t>
  </si>
  <si>
    <t>"geotextilie"0,930</t>
  </si>
  <si>
    <t>"kamenivo přechody"3,600</t>
  </si>
  <si>
    <t>"nové upevnění"0,101+0,009</t>
  </si>
  <si>
    <t>"vyzískaný štěrk na mezideponii" (62+40+29+38+233+79)*2</t>
  </si>
  <si>
    <t>"odvoz výzisku štěrku na skládku"(62+40+29+38+233+79)*2</t>
  </si>
  <si>
    <t>"odvoz výzisku z odvodňovacího zařízení na skládku"(25+124,5)*2,2</t>
  </si>
  <si>
    <t>"výzisk upevnění do Štětí"0,101</t>
  </si>
  <si>
    <t>"pryž. podl. na skládku"0,009</t>
  </si>
  <si>
    <t>-1812514965</t>
  </si>
  <si>
    <t>"nové kamenivo GPK+čištění+přechody"678,691*4</t>
  </si>
  <si>
    <t>"nové kamenivo odvodnění"(14,940+622,500)*4</t>
  </si>
  <si>
    <t>"nové kamenivo přechody"3,600*4</t>
  </si>
  <si>
    <t>"nové upevnění"(0,101+0,009)*7</t>
  </si>
  <si>
    <t>"odvoz výzisku z odvodňovacího zařízení na skládku"(25+124,5)*2,2*2</t>
  </si>
  <si>
    <t>"pryž. podl. na skládku"0,009*2</t>
  </si>
  <si>
    <t>-186391800</t>
  </si>
  <si>
    <t>"výzisk KL" 758</t>
  </si>
  <si>
    <t>9909000210</t>
  </si>
  <si>
    <t>Poplatek za uložení výzisku ze štěrkového lože kontaminovaného</t>
  </si>
  <si>
    <t>-655534879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</si>
  <si>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</si>
  <si>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(40+62)*2</t>
  </si>
  <si>
    <t>-1190452784</t>
  </si>
  <si>
    <t>"výzisk z odvodňovacího zařízení"(25+124,5)*2,2</t>
  </si>
  <si>
    <t>323958435</t>
  </si>
  <si>
    <t>"pryž. podl. "0,009</t>
  </si>
  <si>
    <t>9909000300</t>
  </si>
  <si>
    <t>Poplatek za likvidaci dřevěných kolejnicových podpor</t>
  </si>
  <si>
    <t>-1380850338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</si>
  <si>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</si>
  <si>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04 - následná uprava GPK</t>
  </si>
  <si>
    <t>5909030020</t>
  </si>
  <si>
    <t>Následná úprava GPK koleje směrové a výškové uspořádání pražce betonové</t>
  </si>
  <si>
    <t>2005387013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</si>
  <si>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</si>
  <si>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"km 386,110-391,645"5,535</t>
  </si>
  <si>
    <t>"km383,530-385,150"1,620</t>
  </si>
  <si>
    <t>"km 385,275-386,200"0,925</t>
  </si>
  <si>
    <t>5909040010</t>
  </si>
  <si>
    <t>Následná úprava GPK výhybky směrové a výškové uspořádání pražce dřevěné nebo ocelové</t>
  </si>
  <si>
    <t>17267331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</si>
  <si>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</si>
  <si>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"v.č.20"60</t>
  </si>
  <si>
    <t>-897884675</t>
  </si>
  <si>
    <t>(10*35)+(3*35)+(2*35)</t>
  </si>
  <si>
    <t>-227936073</t>
  </si>
  <si>
    <t>525*1,44</t>
  </si>
  <si>
    <t>5913070010</t>
  </si>
  <si>
    <t>Demontáž betonové přejezdové konstrukce část vnější a vnitřní bez závěrných zídek</t>
  </si>
  <si>
    <t>762743843</t>
  </si>
  <si>
    <t>Demontáž betonové přejezdové konstrukce část vnější a vnitřní bez závěrných zídek Poznámka: 1. V cenách jsou započteny náklady na demontáž konstrukce a naložení na dopravní prostředek.</t>
  </si>
  <si>
    <t>-352491085</t>
  </si>
  <si>
    <t>-1387344293</t>
  </si>
  <si>
    <t>1178402049</t>
  </si>
  <si>
    <t>-1281194304</t>
  </si>
  <si>
    <t>-1629302069</t>
  </si>
  <si>
    <t>1771440883</t>
  </si>
  <si>
    <t>"385,095"1</t>
  </si>
  <si>
    <t>"km 385,900 a 386,200"2</t>
  </si>
  <si>
    <t>-83987021</t>
  </si>
  <si>
    <t>2074207354</t>
  </si>
  <si>
    <t>779971665</t>
  </si>
  <si>
    <t>5910063110</t>
  </si>
  <si>
    <t>Opravné souvislé broušení kolejnic R350HT head checking, povrchové vady, příčný a podélný profil hloubky do 2 mm</t>
  </si>
  <si>
    <t>-807478468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</si>
  <si>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</si>
  <si>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"km 380,520-385,150"9260</t>
  </si>
  <si>
    <t>934833157</t>
  </si>
  <si>
    <t>nové kamenivo</t>
  </si>
  <si>
    <t>756,000</t>
  </si>
  <si>
    <t>2008821374</t>
  </si>
  <si>
    <t>756,000*4</t>
  </si>
  <si>
    <t>-732094537</t>
  </si>
  <si>
    <t>"ASP, PUŠL, lokotraktor"3</t>
  </si>
  <si>
    <t>05 - VRN</t>
  </si>
  <si>
    <t>022101001</t>
  </si>
  <si>
    <t>Geodetické práce Geodetické práce před opravou</t>
  </si>
  <si>
    <t>kpl</t>
  </si>
  <si>
    <t>904430704</t>
  </si>
  <si>
    <t>022101011</t>
  </si>
  <si>
    <t>Geodetické práce Geodetické práce v průběhu opravy</t>
  </si>
  <si>
    <t>1702183571</t>
  </si>
  <si>
    <t>022101021</t>
  </si>
  <si>
    <t>Geodetické práce Geodetické práce po ukončení opravy</t>
  </si>
  <si>
    <t>882709441</t>
  </si>
  <si>
    <t>021201001</t>
  </si>
  <si>
    <t>Průzkumné práce pro opravy Průzkum výskytu škodlivin kontaminace kameniva ropnými látkami</t>
  </si>
  <si>
    <t>ks</t>
  </si>
  <si>
    <t>1698652064</t>
  </si>
  <si>
    <t>023121001</t>
  </si>
  <si>
    <t>Projektové práce Projektová dokumentace - přípravné práce Zjednodušený projekt opravy koleje</t>
  </si>
  <si>
    <t>-987037104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</si>
  <si>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</si>
  <si>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022111011</t>
  </si>
  <si>
    <t>Geodetické práce Měření prostorové polohy koleje zaměřením APK trať dvoukolejná</t>
  </si>
  <si>
    <t>-507669356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</si>
  <si>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</si>
  <si>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"1. TK Hoštka - Štětí"5,535*2</t>
  </si>
  <si>
    <t>"1. TK Štětí - Liběchov"4,630*2</t>
  </si>
  <si>
    <t>"1. SK Štětí"0,925*2</t>
  </si>
  <si>
    <t>023112001</t>
  </si>
  <si>
    <t>Projektové práce Technický projekt zajištění PPK bez optimalizace osy a nivelety koleje trať dvoukolejná zaměření ZZ</t>
  </si>
  <si>
    <t>1672596518</t>
  </si>
  <si>
    <t>Projektové práce Technický projekt zajištění PPK bez optimalizace osy a nivelety koleje trať dvoukolejná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</si>
  <si>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</si>
  <si>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</si>
  <si>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574545989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</si>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</sst>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650230003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Oprava trati v úseku Hoštka (mimo) - Liběchov (včetně)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ST 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4. 1. 2024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OŘ Ústí nad Labem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Tomáš Šrédl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ROUND(SUM(AG55:AG59),2)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ROUND(SUM(AS55:AS59),2)</f>
        <v>0</v>
      </c>
      <c r="AT54" s="105">
        <f>ROUND(SUM(AV54:AW54),2)</f>
        <v>0</v>
      </c>
      <c r="AU54" s="106">
        <f>ROUND(SUM(AU55:AU59),5)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ROUND(SUM(AZ55:AZ59),2)</f>
        <v>0</v>
      </c>
      <c r="BA54" s="105">
        <f>ROUND(SUM(BA55:BA59),2)</f>
        <v>0</v>
      </c>
      <c r="BB54" s="105">
        <f>ROUND(SUM(BB55:BB59),2)</f>
        <v>0</v>
      </c>
      <c r="BC54" s="105">
        <f>ROUND(SUM(BC55:BC59),2)</f>
        <v>0</v>
      </c>
      <c r="BD54" s="107">
        <f>ROUND(SUM(BD55:BD59),2)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SO 01 - 1. TK Hoštka...'!J30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'01 - SO 01 - 1. TK Hoštka...'!P79</f>
        <v>0</v>
      </c>
      <c r="AV55" s="119">
        <f>'01 - SO 01 - 1. TK Hoštka...'!J33</f>
        <v>0</v>
      </c>
      <c r="AW55" s="119">
        <f>'01 - SO 01 - 1. TK Hoštka...'!J34</f>
        <v>0</v>
      </c>
      <c r="AX55" s="119">
        <f>'01 - SO 01 - 1. TK Hoštka...'!J35</f>
        <v>0</v>
      </c>
      <c r="AY55" s="119">
        <f>'01 - SO 01 - 1. TK Hoštka...'!J36</f>
        <v>0</v>
      </c>
      <c r="AZ55" s="119">
        <f>'01 - SO 01 - 1. TK Hoštka...'!F33</f>
        <v>0</v>
      </c>
      <c r="BA55" s="119">
        <f>'01 - SO 01 - 1. TK Hoštka...'!F34</f>
        <v>0</v>
      </c>
      <c r="BB55" s="119">
        <f>'01 - SO 01 - 1. TK Hoštka...'!F35</f>
        <v>0</v>
      </c>
      <c r="BC55" s="119">
        <f>'01 - SO 01 - 1. TK Hoštka...'!F36</f>
        <v>0</v>
      </c>
      <c r="BD55" s="121">
        <f>'01 - SO 01 - 1. TK Hoštka...'!F37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'02 - SO 02 - 1. TK Štětí 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'02 - SO 02 - 1. TK Štětí ...'!P79</f>
        <v>0</v>
      </c>
      <c r="AV56" s="119">
        <f>'02 - SO 02 - 1. TK Štětí ...'!J33</f>
        <v>0</v>
      </c>
      <c r="AW56" s="119">
        <f>'02 - SO 02 - 1. TK Štětí ...'!J34</f>
        <v>0</v>
      </c>
      <c r="AX56" s="119">
        <f>'02 - SO 02 - 1. TK Štětí ...'!J35</f>
        <v>0</v>
      </c>
      <c r="AY56" s="119">
        <f>'02 - SO 02 - 1. TK Štětí ...'!J36</f>
        <v>0</v>
      </c>
      <c r="AZ56" s="119">
        <f>'02 - SO 02 - 1. TK Štětí ...'!F33</f>
        <v>0</v>
      </c>
      <c r="BA56" s="119">
        <f>'02 - SO 02 - 1. TK Štětí ...'!F34</f>
        <v>0</v>
      </c>
      <c r="BB56" s="119">
        <f>'02 - SO 02 - 1. TK Štětí ...'!F35</f>
        <v>0</v>
      </c>
      <c r="BC56" s="119">
        <f>'02 - SO 02 - 1. TK Štětí ...'!F36</f>
        <v>0</v>
      </c>
      <c r="BD56" s="121">
        <f>'02 - SO 02 - 1. TK Štětí ...'!F37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'03 - SO 03 - 1. SK Štětí'!J30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18">
        <v>0</v>
      </c>
      <c r="AT57" s="119">
        <f>ROUND(SUM(AV57:AW57),2)</f>
        <v>0</v>
      </c>
      <c r="AU57" s="120">
        <f>'03 - SO 03 - 1. SK Štětí'!P79</f>
        <v>0</v>
      </c>
      <c r="AV57" s="119">
        <f>'03 - SO 03 - 1. SK Štětí'!J33</f>
        <v>0</v>
      </c>
      <c r="AW57" s="119">
        <f>'03 - SO 03 - 1. SK Štětí'!J34</f>
        <v>0</v>
      </c>
      <c r="AX57" s="119">
        <f>'03 - SO 03 - 1. SK Štětí'!J35</f>
        <v>0</v>
      </c>
      <c r="AY57" s="119">
        <f>'03 - SO 03 - 1. SK Štětí'!J36</f>
        <v>0</v>
      </c>
      <c r="AZ57" s="119">
        <f>'03 - SO 03 - 1. SK Štětí'!F33</f>
        <v>0</v>
      </c>
      <c r="BA57" s="119">
        <f>'03 - SO 03 - 1. SK Štětí'!F34</f>
        <v>0</v>
      </c>
      <c r="BB57" s="119">
        <f>'03 - SO 03 - 1. SK Štětí'!F35</f>
        <v>0</v>
      </c>
      <c r="BC57" s="119">
        <f>'03 - SO 03 - 1. SK Štětí'!F36</f>
        <v>0</v>
      </c>
      <c r="BD57" s="121">
        <f>'03 - SO 03 - 1. SK Štětí'!F37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7" customFormat="1" ht="16.5" customHeight="1">
      <c r="A58" s="110" t="s">
        <v>76</v>
      </c>
      <c r="B58" s="111"/>
      <c r="C58" s="112"/>
      <c r="D58" s="113" t="s">
        <v>89</v>
      </c>
      <c r="E58" s="113"/>
      <c r="F58" s="113"/>
      <c r="G58" s="113"/>
      <c r="H58" s="113"/>
      <c r="I58" s="114"/>
      <c r="J58" s="113" t="s">
        <v>90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'04 - následná uprava GPK'!J30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79</v>
      </c>
      <c r="AR58" s="117"/>
      <c r="AS58" s="118">
        <v>0</v>
      </c>
      <c r="AT58" s="119">
        <f>ROUND(SUM(AV58:AW58),2)</f>
        <v>0</v>
      </c>
      <c r="AU58" s="120">
        <f>'04 - následná uprava GPK'!P79</f>
        <v>0</v>
      </c>
      <c r="AV58" s="119">
        <f>'04 - následná uprava GPK'!J33</f>
        <v>0</v>
      </c>
      <c r="AW58" s="119">
        <f>'04 - následná uprava GPK'!J34</f>
        <v>0</v>
      </c>
      <c r="AX58" s="119">
        <f>'04 - následná uprava GPK'!J35</f>
        <v>0</v>
      </c>
      <c r="AY58" s="119">
        <f>'04 - následná uprava GPK'!J36</f>
        <v>0</v>
      </c>
      <c r="AZ58" s="119">
        <f>'04 - následná uprava GPK'!F33</f>
        <v>0</v>
      </c>
      <c r="BA58" s="119">
        <f>'04 - následná uprava GPK'!F34</f>
        <v>0</v>
      </c>
      <c r="BB58" s="119">
        <f>'04 - následná uprava GPK'!F35</f>
        <v>0</v>
      </c>
      <c r="BC58" s="119">
        <f>'04 - následná uprava GPK'!F36</f>
        <v>0</v>
      </c>
      <c r="BD58" s="121">
        <f>'04 - následná uprava GPK'!F37</f>
        <v>0</v>
      </c>
      <c r="BE58" s="7"/>
      <c r="BT58" s="122" t="s">
        <v>80</v>
      </c>
      <c r="BV58" s="122" t="s">
        <v>74</v>
      </c>
      <c r="BW58" s="122" t="s">
        <v>91</v>
      </c>
      <c r="BX58" s="122" t="s">
        <v>5</v>
      </c>
      <c r="CL58" s="122" t="s">
        <v>19</v>
      </c>
      <c r="CM58" s="122" t="s">
        <v>82</v>
      </c>
    </row>
    <row r="59" s="7" customFormat="1" ht="16.5" customHeight="1">
      <c r="A59" s="110" t="s">
        <v>76</v>
      </c>
      <c r="B59" s="111"/>
      <c r="C59" s="112"/>
      <c r="D59" s="113" t="s">
        <v>92</v>
      </c>
      <c r="E59" s="113"/>
      <c r="F59" s="113"/>
      <c r="G59" s="113"/>
      <c r="H59" s="113"/>
      <c r="I59" s="114"/>
      <c r="J59" s="113" t="s">
        <v>93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'05 - VRN'!J30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79</v>
      </c>
      <c r="AR59" s="117"/>
      <c r="AS59" s="123">
        <v>0</v>
      </c>
      <c r="AT59" s="124">
        <f>ROUND(SUM(AV59:AW59),2)</f>
        <v>0</v>
      </c>
      <c r="AU59" s="125">
        <f>'05 - VRN'!P79</f>
        <v>0</v>
      </c>
      <c r="AV59" s="124">
        <f>'05 - VRN'!J33</f>
        <v>0</v>
      </c>
      <c r="AW59" s="124">
        <f>'05 - VRN'!J34</f>
        <v>0</v>
      </c>
      <c r="AX59" s="124">
        <f>'05 - VRN'!J35</f>
        <v>0</v>
      </c>
      <c r="AY59" s="124">
        <f>'05 - VRN'!J36</f>
        <v>0</v>
      </c>
      <c r="AZ59" s="124">
        <f>'05 - VRN'!F33</f>
        <v>0</v>
      </c>
      <c r="BA59" s="124">
        <f>'05 - VRN'!F34</f>
        <v>0</v>
      </c>
      <c r="BB59" s="124">
        <f>'05 - VRN'!F35</f>
        <v>0</v>
      </c>
      <c r="BC59" s="124">
        <f>'05 - VRN'!F36</f>
        <v>0</v>
      </c>
      <c r="BD59" s="126">
        <f>'05 - VRN'!F37</f>
        <v>0</v>
      </c>
      <c r="BE59" s="7"/>
      <c r="BT59" s="122" t="s">
        <v>80</v>
      </c>
      <c r="BV59" s="122" t="s">
        <v>74</v>
      </c>
      <c r="BW59" s="122" t="s">
        <v>94</v>
      </c>
      <c r="BX59" s="122" t="s">
        <v>5</v>
      </c>
      <c r="CL59" s="122" t="s">
        <v>19</v>
      </c>
      <c r="CM59" s="122" t="s">
        <v>82</v>
      </c>
    </row>
    <row r="60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sheet="1" formatColumns="0" formatRows="0" objects="1" scenarios="1" spinCount="100000" saltValue="5+ZpMIvA3UcJn77coowsmnJPgMIKK8vk+i/YKAR31CAwvefJIlpg3sN8acXI7OTb2AMTUz9SYuRXK+RA7nK1Mw==" hashValue="LdD+Nzen1FHlFDMqdqnQNM+6OP0s2zemQRZQryOfXCN3JypFrrTzJKYk0GtSNlqIYdgsIHRx5WL8CN1MbQ3ZN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O 01 - 1. TK Hoštka...'!C2" display="/"/>
    <hyperlink ref="A56" location="'02 - SO 02 - 1. TK Štětí ...'!C2" display="/"/>
    <hyperlink ref="A57" location="'03 - SO 03 - 1. SK Štětí'!C2" display="/"/>
    <hyperlink ref="A58" location="'04 - následná uprava GPK'!C2" display="/"/>
    <hyperlink ref="A59" location="'05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95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Oprava trati v úseku Hoštka (mimo) - Liběchov (včetně)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4. 1. 2024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ROUND(J79,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ROUND((SUM(BE79:BE250)),  2)</f>
        <v>0</v>
      </c>
      <c r="G33" s="37"/>
      <c r="H33" s="37"/>
      <c r="I33" s="147">
        <v>0.20999999999999999</v>
      </c>
      <c r="J33" s="146">
        <f>ROUND(((SUM(BE79:BE250))*I33),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ROUND((SUM(BF79:BF250)),  2)</f>
        <v>0</v>
      </c>
      <c r="G34" s="37"/>
      <c r="H34" s="37"/>
      <c r="I34" s="147">
        <v>0.12</v>
      </c>
      <c r="J34" s="146">
        <f>ROUND(((SUM(BF79:BF250))*I34),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ROUND((SUM(BG79:BG250)),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ROUND((SUM(BH79:BH250)),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ROUND((SUM(BI79:BI250)),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trati v úseku Hoštka (mimo) - Liběchov (včetně)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SO 01 - 1. TK Hoštka - Štětí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ST Ústí nad Labem</v>
      </c>
      <c r="G52" s="39"/>
      <c r="H52" s="39"/>
      <c r="I52" s="31" t="s">
        <v>23</v>
      </c>
      <c r="J52" s="71" t="str">
        <f>IF(J12="","",J12)</f>
        <v>4. 1. 2024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OŘ Ústí nad Labem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Tomáš Šrédl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99</v>
      </c>
      <c r="D57" s="161"/>
      <c r="E57" s="161"/>
      <c r="F57" s="161"/>
      <c r="G57" s="161"/>
      <c r="H57" s="161"/>
      <c r="I57" s="161"/>
      <c r="J57" s="162" t="s">
        <v>100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101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102</v>
      </c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59" t="str">
        <f>E7</f>
        <v>Oprava trati v úseku Hoštka (mimo) - Liběchov (včetně)</v>
      </c>
      <c r="F69" s="31"/>
      <c r="G69" s="31"/>
      <c r="H69" s="31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96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01 - SO 01 - 1. TK Hoštka - Štětí</v>
      </c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ST Ústí nad Labem</v>
      </c>
      <c r="G73" s="39"/>
      <c r="H73" s="39"/>
      <c r="I73" s="31" t="s">
        <v>23</v>
      </c>
      <c r="J73" s="71" t="str">
        <f>IF(J12="","",J12)</f>
        <v>4. 1. 2024</v>
      </c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5.15" customHeight="1">
      <c r="A75" s="37"/>
      <c r="B75" s="38"/>
      <c r="C75" s="31" t="s">
        <v>25</v>
      </c>
      <c r="D75" s="39"/>
      <c r="E75" s="39"/>
      <c r="F75" s="26" t="str">
        <f>E15</f>
        <v>OŘ Ústí nad Labem</v>
      </c>
      <c r="G75" s="39"/>
      <c r="H75" s="39"/>
      <c r="I75" s="31" t="s">
        <v>31</v>
      </c>
      <c r="J75" s="35" t="str">
        <f>E21</f>
        <v xml:space="preserve"> 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29</v>
      </c>
      <c r="D76" s="39"/>
      <c r="E76" s="39"/>
      <c r="F76" s="26" t="str">
        <f>IF(E18="","",E18)</f>
        <v>Vyplň údaj</v>
      </c>
      <c r="G76" s="39"/>
      <c r="H76" s="39"/>
      <c r="I76" s="31" t="s">
        <v>34</v>
      </c>
      <c r="J76" s="35" t="str">
        <f>E24</f>
        <v>Tomáš Šrédl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64"/>
      <c r="B78" s="165"/>
      <c r="C78" s="166" t="s">
        <v>103</v>
      </c>
      <c r="D78" s="167" t="s">
        <v>57</v>
      </c>
      <c r="E78" s="167" t="s">
        <v>53</v>
      </c>
      <c r="F78" s="167" t="s">
        <v>54</v>
      </c>
      <c r="G78" s="167" t="s">
        <v>104</v>
      </c>
      <c r="H78" s="167" t="s">
        <v>105</v>
      </c>
      <c r="I78" s="167" t="s">
        <v>106</v>
      </c>
      <c r="J78" s="167" t="s">
        <v>100</v>
      </c>
      <c r="K78" s="168" t="s">
        <v>107</v>
      </c>
      <c r="L78" s="169"/>
      <c r="M78" s="91" t="s">
        <v>19</v>
      </c>
      <c r="N78" s="92" t="s">
        <v>42</v>
      </c>
      <c r="O78" s="92" t="s">
        <v>108</v>
      </c>
      <c r="P78" s="92" t="s">
        <v>109</v>
      </c>
      <c r="Q78" s="92" t="s">
        <v>110</v>
      </c>
      <c r="R78" s="92" t="s">
        <v>111</v>
      </c>
      <c r="S78" s="92" t="s">
        <v>112</v>
      </c>
      <c r="T78" s="93" t="s">
        <v>113</v>
      </c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</row>
    <row r="79" s="2" customFormat="1" ht="22.8" customHeight="1">
      <c r="A79" s="37"/>
      <c r="B79" s="38"/>
      <c r="C79" s="98" t="s">
        <v>114</v>
      </c>
      <c r="D79" s="39"/>
      <c r="E79" s="39"/>
      <c r="F79" s="39"/>
      <c r="G79" s="39"/>
      <c r="H79" s="39"/>
      <c r="I79" s="39"/>
      <c r="J79" s="170">
        <f>BK79</f>
        <v>0</v>
      </c>
      <c r="K79" s="39"/>
      <c r="L79" s="43"/>
      <c r="M79" s="94"/>
      <c r="N79" s="171"/>
      <c r="O79" s="95"/>
      <c r="P79" s="172">
        <f>SUM(P80:P250)</f>
        <v>0</v>
      </c>
      <c r="Q79" s="95"/>
      <c r="R79" s="172">
        <f>SUM(R80:R250)</f>
        <v>4396.7579400000004</v>
      </c>
      <c r="S79" s="95"/>
      <c r="T79" s="173">
        <f>SUM(T80:T250)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71</v>
      </c>
      <c r="AU79" s="16" t="s">
        <v>101</v>
      </c>
      <c r="BK79" s="174">
        <f>SUM(BK80:BK250)</f>
        <v>0</v>
      </c>
    </row>
    <row r="80" s="2" customFormat="1" ht="21.75" customHeight="1">
      <c r="A80" s="37"/>
      <c r="B80" s="38"/>
      <c r="C80" s="175" t="s">
        <v>80</v>
      </c>
      <c r="D80" s="175" t="s">
        <v>115</v>
      </c>
      <c r="E80" s="176" t="s">
        <v>116</v>
      </c>
      <c r="F80" s="177" t="s">
        <v>117</v>
      </c>
      <c r="G80" s="178" t="s">
        <v>118</v>
      </c>
      <c r="H80" s="179">
        <v>5.5350000000000001</v>
      </c>
      <c r="I80" s="180"/>
      <c r="J80" s="181">
        <f>ROUND(I80*H80,2)</f>
        <v>0</v>
      </c>
      <c r="K80" s="177" t="s">
        <v>119</v>
      </c>
      <c r="L80" s="43"/>
      <c r="M80" s="182" t="s">
        <v>19</v>
      </c>
      <c r="N80" s="183" t="s">
        <v>43</v>
      </c>
      <c r="O80" s="83"/>
      <c r="P80" s="184">
        <f>O80*H80</f>
        <v>0</v>
      </c>
      <c r="Q80" s="184">
        <v>0</v>
      </c>
      <c r="R80" s="184">
        <f>Q80*H80</f>
        <v>0</v>
      </c>
      <c r="S80" s="184">
        <v>0</v>
      </c>
      <c r="T80" s="185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86" t="s">
        <v>120</v>
      </c>
      <c r="AT80" s="186" t="s">
        <v>115</v>
      </c>
      <c r="AU80" s="186" t="s">
        <v>72</v>
      </c>
      <c r="AY80" s="16" t="s">
        <v>121</v>
      </c>
      <c r="BE80" s="187">
        <f>IF(N80="základní",J80,0)</f>
        <v>0</v>
      </c>
      <c r="BF80" s="187">
        <f>IF(N80="snížená",J80,0)</f>
        <v>0</v>
      </c>
      <c r="BG80" s="187">
        <f>IF(N80="zákl. přenesená",J80,0)</f>
        <v>0</v>
      </c>
      <c r="BH80" s="187">
        <f>IF(N80="sníž. přenesená",J80,0)</f>
        <v>0</v>
      </c>
      <c r="BI80" s="187">
        <f>IF(N80="nulová",J80,0)</f>
        <v>0</v>
      </c>
      <c r="BJ80" s="16" t="s">
        <v>80</v>
      </c>
      <c r="BK80" s="187">
        <f>ROUND(I80*H80,2)</f>
        <v>0</v>
      </c>
      <c r="BL80" s="16" t="s">
        <v>120</v>
      </c>
      <c r="BM80" s="186" t="s">
        <v>122</v>
      </c>
    </row>
    <row r="81" s="2" customFormat="1">
      <c r="A81" s="37"/>
      <c r="B81" s="38"/>
      <c r="C81" s="39"/>
      <c r="D81" s="188" t="s">
        <v>123</v>
      </c>
      <c r="E81" s="39"/>
      <c r="F81" s="189" t="s">
        <v>124</v>
      </c>
      <c r="G81" s="39"/>
      <c r="H81" s="39"/>
      <c r="I81" s="190"/>
      <c r="J81" s="39"/>
      <c r="K81" s="39"/>
      <c r="L81" s="43"/>
      <c r="M81" s="191"/>
      <c r="N81" s="192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123</v>
      </c>
      <c r="AU81" s="16" t="s">
        <v>72</v>
      </c>
    </row>
    <row r="82" s="10" customFormat="1">
      <c r="A82" s="10"/>
      <c r="B82" s="193"/>
      <c r="C82" s="194"/>
      <c r="D82" s="188" t="s">
        <v>125</v>
      </c>
      <c r="E82" s="195" t="s">
        <v>19</v>
      </c>
      <c r="F82" s="196" t="s">
        <v>126</v>
      </c>
      <c r="G82" s="194"/>
      <c r="H82" s="197">
        <v>5.5350000000000001</v>
      </c>
      <c r="I82" s="198"/>
      <c r="J82" s="194"/>
      <c r="K82" s="194"/>
      <c r="L82" s="199"/>
      <c r="M82" s="200"/>
      <c r="N82" s="201"/>
      <c r="O82" s="201"/>
      <c r="P82" s="201"/>
      <c r="Q82" s="201"/>
      <c r="R82" s="201"/>
      <c r="S82" s="201"/>
      <c r="T82" s="20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03" t="s">
        <v>125</v>
      </c>
      <c r="AU82" s="203" t="s">
        <v>72</v>
      </c>
      <c r="AV82" s="10" t="s">
        <v>82</v>
      </c>
      <c r="AW82" s="10" t="s">
        <v>33</v>
      </c>
      <c r="AX82" s="10" t="s">
        <v>80</v>
      </c>
      <c r="AY82" s="203" t="s">
        <v>121</v>
      </c>
    </row>
    <row r="83" s="2" customFormat="1" ht="24.15" customHeight="1">
      <c r="A83" s="37"/>
      <c r="B83" s="38"/>
      <c r="C83" s="175" t="s">
        <v>82</v>
      </c>
      <c r="D83" s="175" t="s">
        <v>115</v>
      </c>
      <c r="E83" s="176" t="s">
        <v>127</v>
      </c>
      <c r="F83" s="177" t="s">
        <v>128</v>
      </c>
      <c r="G83" s="178" t="s">
        <v>118</v>
      </c>
      <c r="H83" s="179">
        <v>11.07</v>
      </c>
      <c r="I83" s="180"/>
      <c r="J83" s="181">
        <f>ROUND(I83*H83,2)</f>
        <v>0</v>
      </c>
      <c r="K83" s="177" t="s">
        <v>119</v>
      </c>
      <c r="L83" s="43"/>
      <c r="M83" s="182" t="s">
        <v>19</v>
      </c>
      <c r="N83" s="183" t="s">
        <v>43</v>
      </c>
      <c r="O83" s="83"/>
      <c r="P83" s="184">
        <f>O83*H83</f>
        <v>0</v>
      </c>
      <c r="Q83" s="184">
        <v>0</v>
      </c>
      <c r="R83" s="184">
        <f>Q83*H83</f>
        <v>0</v>
      </c>
      <c r="S83" s="184">
        <v>0</v>
      </c>
      <c r="T83" s="185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86" t="s">
        <v>120</v>
      </c>
      <c r="AT83" s="186" t="s">
        <v>115</v>
      </c>
      <c r="AU83" s="186" t="s">
        <v>72</v>
      </c>
      <c r="AY83" s="16" t="s">
        <v>121</v>
      </c>
      <c r="BE83" s="187">
        <f>IF(N83="základní",J83,0)</f>
        <v>0</v>
      </c>
      <c r="BF83" s="187">
        <f>IF(N83="snížená",J83,0)</f>
        <v>0</v>
      </c>
      <c r="BG83" s="187">
        <f>IF(N83="zákl. přenesená",J83,0)</f>
        <v>0</v>
      </c>
      <c r="BH83" s="187">
        <f>IF(N83="sníž. přenesená",J83,0)</f>
        <v>0</v>
      </c>
      <c r="BI83" s="187">
        <f>IF(N83="nulová",J83,0)</f>
        <v>0</v>
      </c>
      <c r="BJ83" s="16" t="s">
        <v>80</v>
      </c>
      <c r="BK83" s="187">
        <f>ROUND(I83*H83,2)</f>
        <v>0</v>
      </c>
      <c r="BL83" s="16" t="s">
        <v>120</v>
      </c>
      <c r="BM83" s="186" t="s">
        <v>129</v>
      </c>
    </row>
    <row r="84" s="2" customFormat="1">
      <c r="A84" s="37"/>
      <c r="B84" s="38"/>
      <c r="C84" s="39"/>
      <c r="D84" s="188" t="s">
        <v>123</v>
      </c>
      <c r="E84" s="39"/>
      <c r="F84" s="189" t="s">
        <v>130</v>
      </c>
      <c r="G84" s="39"/>
      <c r="H84" s="39"/>
      <c r="I84" s="190"/>
      <c r="J84" s="39"/>
      <c r="K84" s="39"/>
      <c r="L84" s="43"/>
      <c r="M84" s="191"/>
      <c r="N84" s="192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123</v>
      </c>
      <c r="AU84" s="16" t="s">
        <v>72</v>
      </c>
    </row>
    <row r="85" s="10" customFormat="1">
      <c r="A85" s="10"/>
      <c r="B85" s="193"/>
      <c r="C85" s="194"/>
      <c r="D85" s="188" t="s">
        <v>125</v>
      </c>
      <c r="E85" s="195" t="s">
        <v>19</v>
      </c>
      <c r="F85" s="196" t="s">
        <v>131</v>
      </c>
      <c r="G85" s="194"/>
      <c r="H85" s="197">
        <v>11.07</v>
      </c>
      <c r="I85" s="198"/>
      <c r="J85" s="194"/>
      <c r="K85" s="194"/>
      <c r="L85" s="199"/>
      <c r="M85" s="200"/>
      <c r="N85" s="201"/>
      <c r="O85" s="201"/>
      <c r="P85" s="201"/>
      <c r="Q85" s="201"/>
      <c r="R85" s="201"/>
      <c r="S85" s="201"/>
      <c r="T85" s="20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03" t="s">
        <v>125</v>
      </c>
      <c r="AU85" s="203" t="s">
        <v>72</v>
      </c>
      <c r="AV85" s="10" t="s">
        <v>82</v>
      </c>
      <c r="AW85" s="10" t="s">
        <v>33</v>
      </c>
      <c r="AX85" s="10" t="s">
        <v>80</v>
      </c>
      <c r="AY85" s="203" t="s">
        <v>121</v>
      </c>
    </row>
    <row r="86" s="2" customFormat="1" ht="24.15" customHeight="1">
      <c r="A86" s="37"/>
      <c r="B86" s="38"/>
      <c r="C86" s="175" t="s">
        <v>132</v>
      </c>
      <c r="D86" s="175" t="s">
        <v>115</v>
      </c>
      <c r="E86" s="176" t="s">
        <v>133</v>
      </c>
      <c r="F86" s="177" t="s">
        <v>134</v>
      </c>
      <c r="G86" s="178" t="s">
        <v>118</v>
      </c>
      <c r="H86" s="179">
        <v>1.165</v>
      </c>
      <c r="I86" s="180"/>
      <c r="J86" s="181">
        <f>ROUND(I86*H86,2)</f>
        <v>0</v>
      </c>
      <c r="K86" s="177" t="s">
        <v>119</v>
      </c>
      <c r="L86" s="43"/>
      <c r="M86" s="182" t="s">
        <v>19</v>
      </c>
      <c r="N86" s="183" t="s">
        <v>43</v>
      </c>
      <c r="O86" s="83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6" t="s">
        <v>120</v>
      </c>
      <c r="AT86" s="186" t="s">
        <v>115</v>
      </c>
      <c r="AU86" s="186" t="s">
        <v>72</v>
      </c>
      <c r="AY86" s="16" t="s">
        <v>121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6" t="s">
        <v>80</v>
      </c>
      <c r="BK86" s="187">
        <f>ROUND(I86*H86,2)</f>
        <v>0</v>
      </c>
      <c r="BL86" s="16" t="s">
        <v>120</v>
      </c>
      <c r="BM86" s="186" t="s">
        <v>135</v>
      </c>
    </row>
    <row r="87" s="2" customFormat="1">
      <c r="A87" s="37"/>
      <c r="B87" s="38"/>
      <c r="C87" s="39"/>
      <c r="D87" s="188" t="s">
        <v>123</v>
      </c>
      <c r="E87" s="39"/>
      <c r="F87" s="189" t="s">
        <v>136</v>
      </c>
      <c r="G87" s="39"/>
      <c r="H87" s="39"/>
      <c r="I87" s="190"/>
      <c r="J87" s="39"/>
      <c r="K87" s="39"/>
      <c r="L87" s="43"/>
      <c r="M87" s="191"/>
      <c r="N87" s="192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123</v>
      </c>
      <c r="AU87" s="16" t="s">
        <v>72</v>
      </c>
    </row>
    <row r="88" s="11" customFormat="1">
      <c r="A88" s="11"/>
      <c r="B88" s="204"/>
      <c r="C88" s="205"/>
      <c r="D88" s="188" t="s">
        <v>125</v>
      </c>
      <c r="E88" s="206" t="s">
        <v>19</v>
      </c>
      <c r="F88" s="207" t="s">
        <v>137</v>
      </c>
      <c r="G88" s="205"/>
      <c r="H88" s="206" t="s">
        <v>19</v>
      </c>
      <c r="I88" s="208"/>
      <c r="J88" s="205"/>
      <c r="K88" s="205"/>
      <c r="L88" s="209"/>
      <c r="M88" s="210"/>
      <c r="N88" s="211"/>
      <c r="O88" s="211"/>
      <c r="P88" s="211"/>
      <c r="Q88" s="211"/>
      <c r="R88" s="211"/>
      <c r="S88" s="211"/>
      <c r="T88" s="212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T88" s="213" t="s">
        <v>125</v>
      </c>
      <c r="AU88" s="213" t="s">
        <v>72</v>
      </c>
      <c r="AV88" s="11" t="s">
        <v>80</v>
      </c>
      <c r="AW88" s="11" t="s">
        <v>33</v>
      </c>
      <c r="AX88" s="11" t="s">
        <v>72</v>
      </c>
      <c r="AY88" s="213" t="s">
        <v>121</v>
      </c>
    </row>
    <row r="89" s="10" customFormat="1">
      <c r="A89" s="10"/>
      <c r="B89" s="193"/>
      <c r="C89" s="194"/>
      <c r="D89" s="188" t="s">
        <v>125</v>
      </c>
      <c r="E89" s="195" t="s">
        <v>19</v>
      </c>
      <c r="F89" s="196" t="s">
        <v>138</v>
      </c>
      <c r="G89" s="194"/>
      <c r="H89" s="197">
        <v>1.165</v>
      </c>
      <c r="I89" s="198"/>
      <c r="J89" s="194"/>
      <c r="K89" s="194"/>
      <c r="L89" s="199"/>
      <c r="M89" s="200"/>
      <c r="N89" s="201"/>
      <c r="O89" s="201"/>
      <c r="P89" s="201"/>
      <c r="Q89" s="201"/>
      <c r="R89" s="201"/>
      <c r="S89" s="201"/>
      <c r="T89" s="20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03" t="s">
        <v>125</v>
      </c>
      <c r="AU89" s="203" t="s">
        <v>72</v>
      </c>
      <c r="AV89" s="10" t="s">
        <v>82</v>
      </c>
      <c r="AW89" s="10" t="s">
        <v>33</v>
      </c>
      <c r="AX89" s="10" t="s">
        <v>80</v>
      </c>
      <c r="AY89" s="203" t="s">
        <v>121</v>
      </c>
    </row>
    <row r="90" s="2" customFormat="1" ht="16.5" customHeight="1">
      <c r="A90" s="37"/>
      <c r="B90" s="38"/>
      <c r="C90" s="175" t="s">
        <v>139</v>
      </c>
      <c r="D90" s="175" t="s">
        <v>115</v>
      </c>
      <c r="E90" s="176" t="s">
        <v>140</v>
      </c>
      <c r="F90" s="177" t="s">
        <v>141</v>
      </c>
      <c r="G90" s="178" t="s">
        <v>142</v>
      </c>
      <c r="H90" s="179">
        <v>3116</v>
      </c>
      <c r="I90" s="180"/>
      <c r="J90" s="181">
        <f>ROUND(I90*H90,2)</f>
        <v>0</v>
      </c>
      <c r="K90" s="177" t="s">
        <v>119</v>
      </c>
      <c r="L90" s="43"/>
      <c r="M90" s="182" t="s">
        <v>19</v>
      </c>
      <c r="N90" s="183" t="s">
        <v>43</v>
      </c>
      <c r="O90" s="83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6" t="s">
        <v>120</v>
      </c>
      <c r="AT90" s="186" t="s">
        <v>115</v>
      </c>
      <c r="AU90" s="186" t="s">
        <v>72</v>
      </c>
      <c r="AY90" s="16" t="s">
        <v>121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6" t="s">
        <v>80</v>
      </c>
      <c r="BK90" s="187">
        <f>ROUND(I90*H90,2)</f>
        <v>0</v>
      </c>
      <c r="BL90" s="16" t="s">
        <v>120</v>
      </c>
      <c r="BM90" s="186" t="s">
        <v>143</v>
      </c>
    </row>
    <row r="91" s="2" customFormat="1">
      <c r="A91" s="37"/>
      <c r="B91" s="38"/>
      <c r="C91" s="39"/>
      <c r="D91" s="188" t="s">
        <v>123</v>
      </c>
      <c r="E91" s="39"/>
      <c r="F91" s="189" t="s">
        <v>144</v>
      </c>
      <c r="G91" s="39"/>
      <c r="H91" s="39"/>
      <c r="I91" s="190"/>
      <c r="J91" s="39"/>
      <c r="K91" s="39"/>
      <c r="L91" s="43"/>
      <c r="M91" s="191"/>
      <c r="N91" s="19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123</v>
      </c>
      <c r="AU91" s="16" t="s">
        <v>72</v>
      </c>
    </row>
    <row r="92" s="10" customFormat="1">
      <c r="A92" s="10"/>
      <c r="B92" s="193"/>
      <c r="C92" s="194"/>
      <c r="D92" s="188" t="s">
        <v>125</v>
      </c>
      <c r="E92" s="195" t="s">
        <v>19</v>
      </c>
      <c r="F92" s="196" t="s">
        <v>145</v>
      </c>
      <c r="G92" s="194"/>
      <c r="H92" s="197">
        <v>3116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03" t="s">
        <v>125</v>
      </c>
      <c r="AU92" s="203" t="s">
        <v>72</v>
      </c>
      <c r="AV92" s="10" t="s">
        <v>82</v>
      </c>
      <c r="AW92" s="10" t="s">
        <v>33</v>
      </c>
      <c r="AX92" s="10" t="s">
        <v>80</v>
      </c>
      <c r="AY92" s="203" t="s">
        <v>121</v>
      </c>
    </row>
    <row r="93" s="2" customFormat="1" ht="24.15" customHeight="1">
      <c r="A93" s="37"/>
      <c r="B93" s="38"/>
      <c r="C93" s="214" t="s">
        <v>146</v>
      </c>
      <c r="D93" s="214" t="s">
        <v>147</v>
      </c>
      <c r="E93" s="215" t="s">
        <v>148</v>
      </c>
      <c r="F93" s="216" t="s">
        <v>149</v>
      </c>
      <c r="G93" s="217" t="s">
        <v>150</v>
      </c>
      <c r="H93" s="218">
        <v>4396.6760000000004</v>
      </c>
      <c r="I93" s="219"/>
      <c r="J93" s="220">
        <f>ROUND(I93*H93,2)</f>
        <v>0</v>
      </c>
      <c r="K93" s="216" t="s">
        <v>119</v>
      </c>
      <c r="L93" s="221"/>
      <c r="M93" s="222" t="s">
        <v>19</v>
      </c>
      <c r="N93" s="223" t="s">
        <v>43</v>
      </c>
      <c r="O93" s="83"/>
      <c r="P93" s="184">
        <f>O93*H93</f>
        <v>0</v>
      </c>
      <c r="Q93" s="184">
        <v>1</v>
      </c>
      <c r="R93" s="184">
        <f>Q93*H93</f>
        <v>4396.6760000000004</v>
      </c>
      <c r="S93" s="184">
        <v>0</v>
      </c>
      <c r="T93" s="18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6" t="s">
        <v>151</v>
      </c>
      <c r="AT93" s="186" t="s">
        <v>147</v>
      </c>
      <c r="AU93" s="186" t="s">
        <v>72</v>
      </c>
      <c r="AY93" s="16" t="s">
        <v>121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6" t="s">
        <v>80</v>
      </c>
      <c r="BK93" s="187">
        <f>ROUND(I93*H93,2)</f>
        <v>0</v>
      </c>
      <c r="BL93" s="16" t="s">
        <v>120</v>
      </c>
      <c r="BM93" s="186" t="s">
        <v>152</v>
      </c>
    </row>
    <row r="94" s="2" customFormat="1">
      <c r="A94" s="37"/>
      <c r="B94" s="38"/>
      <c r="C94" s="39"/>
      <c r="D94" s="188" t="s">
        <v>123</v>
      </c>
      <c r="E94" s="39"/>
      <c r="F94" s="189" t="s">
        <v>149</v>
      </c>
      <c r="G94" s="39"/>
      <c r="H94" s="39"/>
      <c r="I94" s="190"/>
      <c r="J94" s="39"/>
      <c r="K94" s="39"/>
      <c r="L94" s="43"/>
      <c r="M94" s="191"/>
      <c r="N94" s="19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123</v>
      </c>
      <c r="AU94" s="16" t="s">
        <v>72</v>
      </c>
    </row>
    <row r="95" s="10" customFormat="1">
      <c r="A95" s="10"/>
      <c r="B95" s="193"/>
      <c r="C95" s="194"/>
      <c r="D95" s="188" t="s">
        <v>125</v>
      </c>
      <c r="E95" s="195" t="s">
        <v>19</v>
      </c>
      <c r="F95" s="196" t="s">
        <v>153</v>
      </c>
      <c r="G95" s="194"/>
      <c r="H95" s="197">
        <v>4396.6760000000004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03" t="s">
        <v>125</v>
      </c>
      <c r="AU95" s="203" t="s">
        <v>72</v>
      </c>
      <c r="AV95" s="10" t="s">
        <v>82</v>
      </c>
      <c r="AW95" s="10" t="s">
        <v>33</v>
      </c>
      <c r="AX95" s="10" t="s">
        <v>80</v>
      </c>
      <c r="AY95" s="203" t="s">
        <v>121</v>
      </c>
    </row>
    <row r="96" s="2" customFormat="1" ht="24.15" customHeight="1">
      <c r="A96" s="37"/>
      <c r="B96" s="38"/>
      <c r="C96" s="175" t="s">
        <v>154</v>
      </c>
      <c r="D96" s="175" t="s">
        <v>115</v>
      </c>
      <c r="E96" s="176" t="s">
        <v>155</v>
      </c>
      <c r="F96" s="177" t="s">
        <v>156</v>
      </c>
      <c r="G96" s="178" t="s">
        <v>157</v>
      </c>
      <c r="H96" s="179">
        <v>71</v>
      </c>
      <c r="I96" s="180"/>
      <c r="J96" s="181">
        <f>ROUND(I96*H96,2)</f>
        <v>0</v>
      </c>
      <c r="K96" s="177" t="s">
        <v>119</v>
      </c>
      <c r="L96" s="43"/>
      <c r="M96" s="182" t="s">
        <v>19</v>
      </c>
      <c r="N96" s="183" t="s">
        <v>43</v>
      </c>
      <c r="O96" s="83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6" t="s">
        <v>120</v>
      </c>
      <c r="AT96" s="186" t="s">
        <v>115</v>
      </c>
      <c r="AU96" s="186" t="s">
        <v>72</v>
      </c>
      <c r="AY96" s="16" t="s">
        <v>121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6" t="s">
        <v>80</v>
      </c>
      <c r="BK96" s="187">
        <f>ROUND(I96*H96,2)</f>
        <v>0</v>
      </c>
      <c r="BL96" s="16" t="s">
        <v>120</v>
      </c>
      <c r="BM96" s="186" t="s">
        <v>158</v>
      </c>
    </row>
    <row r="97" s="2" customFormat="1">
      <c r="A97" s="37"/>
      <c r="B97" s="38"/>
      <c r="C97" s="39"/>
      <c r="D97" s="188" t="s">
        <v>123</v>
      </c>
      <c r="E97" s="39"/>
      <c r="F97" s="189" t="s">
        <v>159</v>
      </c>
      <c r="G97" s="39"/>
      <c r="H97" s="39"/>
      <c r="I97" s="190"/>
      <c r="J97" s="39"/>
      <c r="K97" s="39"/>
      <c r="L97" s="43"/>
      <c r="M97" s="191"/>
      <c r="N97" s="19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123</v>
      </c>
      <c r="AU97" s="16" t="s">
        <v>72</v>
      </c>
    </row>
    <row r="98" s="10" customFormat="1">
      <c r="A98" s="10"/>
      <c r="B98" s="193"/>
      <c r="C98" s="194"/>
      <c r="D98" s="188" t="s">
        <v>125</v>
      </c>
      <c r="E98" s="195" t="s">
        <v>19</v>
      </c>
      <c r="F98" s="196" t="s">
        <v>160</v>
      </c>
      <c r="G98" s="194"/>
      <c r="H98" s="197">
        <v>33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03" t="s">
        <v>125</v>
      </c>
      <c r="AU98" s="203" t="s">
        <v>72</v>
      </c>
      <c r="AV98" s="10" t="s">
        <v>82</v>
      </c>
      <c r="AW98" s="10" t="s">
        <v>33</v>
      </c>
      <c r="AX98" s="10" t="s">
        <v>72</v>
      </c>
      <c r="AY98" s="203" t="s">
        <v>121</v>
      </c>
    </row>
    <row r="99" s="10" customFormat="1">
      <c r="A99" s="10"/>
      <c r="B99" s="193"/>
      <c r="C99" s="194"/>
      <c r="D99" s="188" t="s">
        <v>125</v>
      </c>
      <c r="E99" s="195" t="s">
        <v>19</v>
      </c>
      <c r="F99" s="196" t="s">
        <v>161</v>
      </c>
      <c r="G99" s="194"/>
      <c r="H99" s="197">
        <v>38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03" t="s">
        <v>125</v>
      </c>
      <c r="AU99" s="203" t="s">
        <v>72</v>
      </c>
      <c r="AV99" s="10" t="s">
        <v>82</v>
      </c>
      <c r="AW99" s="10" t="s">
        <v>33</v>
      </c>
      <c r="AX99" s="10" t="s">
        <v>72</v>
      </c>
      <c r="AY99" s="203" t="s">
        <v>121</v>
      </c>
    </row>
    <row r="100" s="12" customFormat="1">
      <c r="A100" s="12"/>
      <c r="B100" s="224"/>
      <c r="C100" s="225"/>
      <c r="D100" s="188" t="s">
        <v>125</v>
      </c>
      <c r="E100" s="226" t="s">
        <v>19</v>
      </c>
      <c r="F100" s="227" t="s">
        <v>162</v>
      </c>
      <c r="G100" s="225"/>
      <c r="H100" s="228">
        <v>71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4" t="s">
        <v>125</v>
      </c>
      <c r="AU100" s="234" t="s">
        <v>72</v>
      </c>
      <c r="AV100" s="12" t="s">
        <v>120</v>
      </c>
      <c r="AW100" s="12" t="s">
        <v>33</v>
      </c>
      <c r="AX100" s="12" t="s">
        <v>80</v>
      </c>
      <c r="AY100" s="234" t="s">
        <v>121</v>
      </c>
    </row>
    <row r="101" s="2" customFormat="1" ht="21.75" customHeight="1">
      <c r="A101" s="37"/>
      <c r="B101" s="38"/>
      <c r="C101" s="175" t="s">
        <v>151</v>
      </c>
      <c r="D101" s="175" t="s">
        <v>115</v>
      </c>
      <c r="E101" s="176" t="s">
        <v>163</v>
      </c>
      <c r="F101" s="177" t="s">
        <v>164</v>
      </c>
      <c r="G101" s="178" t="s">
        <v>165</v>
      </c>
      <c r="H101" s="179">
        <v>31.199999999999999</v>
      </c>
      <c r="I101" s="180"/>
      <c r="J101" s="181">
        <f>ROUND(I101*H101,2)</f>
        <v>0</v>
      </c>
      <c r="K101" s="177" t="s">
        <v>119</v>
      </c>
      <c r="L101" s="43"/>
      <c r="M101" s="182" t="s">
        <v>19</v>
      </c>
      <c r="N101" s="183" t="s">
        <v>43</v>
      </c>
      <c r="O101" s="83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6" t="s">
        <v>120</v>
      </c>
      <c r="AT101" s="186" t="s">
        <v>115</v>
      </c>
      <c r="AU101" s="186" t="s">
        <v>72</v>
      </c>
      <c r="AY101" s="16" t="s">
        <v>121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6" t="s">
        <v>80</v>
      </c>
      <c r="BK101" s="187">
        <f>ROUND(I101*H101,2)</f>
        <v>0</v>
      </c>
      <c r="BL101" s="16" t="s">
        <v>120</v>
      </c>
      <c r="BM101" s="186" t="s">
        <v>166</v>
      </c>
    </row>
    <row r="102" s="2" customFormat="1">
      <c r="A102" s="37"/>
      <c r="B102" s="38"/>
      <c r="C102" s="39"/>
      <c r="D102" s="188" t="s">
        <v>123</v>
      </c>
      <c r="E102" s="39"/>
      <c r="F102" s="189" t="s">
        <v>167</v>
      </c>
      <c r="G102" s="39"/>
      <c r="H102" s="39"/>
      <c r="I102" s="190"/>
      <c r="J102" s="39"/>
      <c r="K102" s="39"/>
      <c r="L102" s="43"/>
      <c r="M102" s="191"/>
      <c r="N102" s="19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123</v>
      </c>
      <c r="AU102" s="16" t="s">
        <v>72</v>
      </c>
    </row>
    <row r="103" s="10" customFormat="1">
      <c r="A103" s="10"/>
      <c r="B103" s="193"/>
      <c r="C103" s="194"/>
      <c r="D103" s="188" t="s">
        <v>125</v>
      </c>
      <c r="E103" s="195" t="s">
        <v>19</v>
      </c>
      <c r="F103" s="196" t="s">
        <v>168</v>
      </c>
      <c r="G103" s="194"/>
      <c r="H103" s="197">
        <v>31.199999999999999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03" t="s">
        <v>125</v>
      </c>
      <c r="AU103" s="203" t="s">
        <v>72</v>
      </c>
      <c r="AV103" s="10" t="s">
        <v>82</v>
      </c>
      <c r="AW103" s="10" t="s">
        <v>33</v>
      </c>
      <c r="AX103" s="10" t="s">
        <v>80</v>
      </c>
      <c r="AY103" s="203" t="s">
        <v>121</v>
      </c>
    </row>
    <row r="104" s="2" customFormat="1" ht="24.15" customHeight="1">
      <c r="A104" s="37"/>
      <c r="B104" s="38"/>
      <c r="C104" s="175" t="s">
        <v>169</v>
      </c>
      <c r="D104" s="175" t="s">
        <v>115</v>
      </c>
      <c r="E104" s="176" t="s">
        <v>170</v>
      </c>
      <c r="F104" s="177" t="s">
        <v>171</v>
      </c>
      <c r="G104" s="178" t="s">
        <v>165</v>
      </c>
      <c r="H104" s="179">
        <v>9.5999999999999996</v>
      </c>
      <c r="I104" s="180"/>
      <c r="J104" s="181">
        <f>ROUND(I104*H104,2)</f>
        <v>0</v>
      </c>
      <c r="K104" s="177" t="s">
        <v>119</v>
      </c>
      <c r="L104" s="43"/>
      <c r="M104" s="182" t="s">
        <v>19</v>
      </c>
      <c r="N104" s="183" t="s">
        <v>43</v>
      </c>
      <c r="O104" s="83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6" t="s">
        <v>120</v>
      </c>
      <c r="AT104" s="186" t="s">
        <v>115</v>
      </c>
      <c r="AU104" s="186" t="s">
        <v>72</v>
      </c>
      <c r="AY104" s="16" t="s">
        <v>121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6" t="s">
        <v>80</v>
      </c>
      <c r="BK104" s="187">
        <f>ROUND(I104*H104,2)</f>
        <v>0</v>
      </c>
      <c r="BL104" s="16" t="s">
        <v>120</v>
      </c>
      <c r="BM104" s="186" t="s">
        <v>172</v>
      </c>
    </row>
    <row r="105" s="2" customFormat="1">
      <c r="A105" s="37"/>
      <c r="B105" s="38"/>
      <c r="C105" s="39"/>
      <c r="D105" s="188" t="s">
        <v>123</v>
      </c>
      <c r="E105" s="39"/>
      <c r="F105" s="189" t="s">
        <v>173</v>
      </c>
      <c r="G105" s="39"/>
      <c r="H105" s="39"/>
      <c r="I105" s="190"/>
      <c r="J105" s="39"/>
      <c r="K105" s="39"/>
      <c r="L105" s="43"/>
      <c r="M105" s="191"/>
      <c r="N105" s="19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123</v>
      </c>
      <c r="AU105" s="16" t="s">
        <v>72</v>
      </c>
    </row>
    <row r="106" s="10" customFormat="1">
      <c r="A106" s="10"/>
      <c r="B106" s="193"/>
      <c r="C106" s="194"/>
      <c r="D106" s="188" t="s">
        <v>125</v>
      </c>
      <c r="E106" s="195" t="s">
        <v>19</v>
      </c>
      <c r="F106" s="196" t="s">
        <v>174</v>
      </c>
      <c r="G106" s="194"/>
      <c r="H106" s="197">
        <v>9.5999999999999996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03" t="s">
        <v>125</v>
      </c>
      <c r="AU106" s="203" t="s">
        <v>72</v>
      </c>
      <c r="AV106" s="10" t="s">
        <v>82</v>
      </c>
      <c r="AW106" s="10" t="s">
        <v>33</v>
      </c>
      <c r="AX106" s="10" t="s">
        <v>80</v>
      </c>
      <c r="AY106" s="203" t="s">
        <v>121</v>
      </c>
    </row>
    <row r="107" s="2" customFormat="1" ht="21.75" customHeight="1">
      <c r="A107" s="37"/>
      <c r="B107" s="38"/>
      <c r="C107" s="175" t="s">
        <v>175</v>
      </c>
      <c r="D107" s="175" t="s">
        <v>115</v>
      </c>
      <c r="E107" s="176" t="s">
        <v>176</v>
      </c>
      <c r="F107" s="177" t="s">
        <v>177</v>
      </c>
      <c r="G107" s="178" t="s">
        <v>165</v>
      </c>
      <c r="H107" s="179">
        <v>6</v>
      </c>
      <c r="I107" s="180"/>
      <c r="J107" s="181">
        <f>ROUND(I107*H107,2)</f>
        <v>0</v>
      </c>
      <c r="K107" s="177" t="s">
        <v>119</v>
      </c>
      <c r="L107" s="43"/>
      <c r="M107" s="182" t="s">
        <v>19</v>
      </c>
      <c r="N107" s="183" t="s">
        <v>43</v>
      </c>
      <c r="O107" s="83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6" t="s">
        <v>120</v>
      </c>
      <c r="AT107" s="186" t="s">
        <v>115</v>
      </c>
      <c r="AU107" s="186" t="s">
        <v>72</v>
      </c>
      <c r="AY107" s="16" t="s">
        <v>121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6" t="s">
        <v>80</v>
      </c>
      <c r="BK107" s="187">
        <f>ROUND(I107*H107,2)</f>
        <v>0</v>
      </c>
      <c r="BL107" s="16" t="s">
        <v>120</v>
      </c>
      <c r="BM107" s="186" t="s">
        <v>178</v>
      </c>
    </row>
    <row r="108" s="2" customFormat="1">
      <c r="A108" s="37"/>
      <c r="B108" s="38"/>
      <c r="C108" s="39"/>
      <c r="D108" s="188" t="s">
        <v>123</v>
      </c>
      <c r="E108" s="39"/>
      <c r="F108" s="189" t="s">
        <v>179</v>
      </c>
      <c r="G108" s="39"/>
      <c r="H108" s="39"/>
      <c r="I108" s="190"/>
      <c r="J108" s="39"/>
      <c r="K108" s="39"/>
      <c r="L108" s="43"/>
      <c r="M108" s="191"/>
      <c r="N108" s="19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123</v>
      </c>
      <c r="AU108" s="16" t="s">
        <v>72</v>
      </c>
    </row>
    <row r="109" s="10" customFormat="1">
      <c r="A109" s="10"/>
      <c r="B109" s="193"/>
      <c r="C109" s="194"/>
      <c r="D109" s="188" t="s">
        <v>125</v>
      </c>
      <c r="E109" s="195" t="s">
        <v>19</v>
      </c>
      <c r="F109" s="196" t="s">
        <v>180</v>
      </c>
      <c r="G109" s="194"/>
      <c r="H109" s="197">
        <v>6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03" t="s">
        <v>125</v>
      </c>
      <c r="AU109" s="203" t="s">
        <v>72</v>
      </c>
      <c r="AV109" s="10" t="s">
        <v>82</v>
      </c>
      <c r="AW109" s="10" t="s">
        <v>33</v>
      </c>
      <c r="AX109" s="10" t="s">
        <v>80</v>
      </c>
      <c r="AY109" s="203" t="s">
        <v>121</v>
      </c>
    </row>
    <row r="110" s="2" customFormat="1" ht="24.15" customHeight="1">
      <c r="A110" s="37"/>
      <c r="B110" s="38"/>
      <c r="C110" s="175" t="s">
        <v>181</v>
      </c>
      <c r="D110" s="175" t="s">
        <v>115</v>
      </c>
      <c r="E110" s="176" t="s">
        <v>182</v>
      </c>
      <c r="F110" s="177" t="s">
        <v>183</v>
      </c>
      <c r="G110" s="178" t="s">
        <v>165</v>
      </c>
      <c r="H110" s="179">
        <v>15.6</v>
      </c>
      <c r="I110" s="180"/>
      <c r="J110" s="181">
        <f>ROUND(I110*H110,2)</f>
        <v>0</v>
      </c>
      <c r="K110" s="177" t="s">
        <v>119</v>
      </c>
      <c r="L110" s="43"/>
      <c r="M110" s="182" t="s">
        <v>19</v>
      </c>
      <c r="N110" s="183" t="s">
        <v>43</v>
      </c>
      <c r="O110" s="83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6" t="s">
        <v>120</v>
      </c>
      <c r="AT110" s="186" t="s">
        <v>115</v>
      </c>
      <c r="AU110" s="186" t="s">
        <v>72</v>
      </c>
      <c r="AY110" s="16" t="s">
        <v>121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6" t="s">
        <v>80</v>
      </c>
      <c r="BK110" s="187">
        <f>ROUND(I110*H110,2)</f>
        <v>0</v>
      </c>
      <c r="BL110" s="16" t="s">
        <v>120</v>
      </c>
      <c r="BM110" s="186" t="s">
        <v>184</v>
      </c>
    </row>
    <row r="111" s="2" customFormat="1">
      <c r="A111" s="37"/>
      <c r="B111" s="38"/>
      <c r="C111" s="39"/>
      <c r="D111" s="188" t="s">
        <v>123</v>
      </c>
      <c r="E111" s="39"/>
      <c r="F111" s="189" t="s">
        <v>185</v>
      </c>
      <c r="G111" s="39"/>
      <c r="H111" s="39"/>
      <c r="I111" s="190"/>
      <c r="J111" s="39"/>
      <c r="K111" s="39"/>
      <c r="L111" s="43"/>
      <c r="M111" s="191"/>
      <c r="N111" s="192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123</v>
      </c>
      <c r="AU111" s="16" t="s">
        <v>72</v>
      </c>
    </row>
    <row r="112" s="10" customFormat="1">
      <c r="A112" s="10"/>
      <c r="B112" s="193"/>
      <c r="C112" s="194"/>
      <c r="D112" s="188" t="s">
        <v>125</v>
      </c>
      <c r="E112" s="195" t="s">
        <v>19</v>
      </c>
      <c r="F112" s="196" t="s">
        <v>180</v>
      </c>
      <c r="G112" s="194"/>
      <c r="H112" s="197">
        <v>6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03" t="s">
        <v>125</v>
      </c>
      <c r="AU112" s="203" t="s">
        <v>72</v>
      </c>
      <c r="AV112" s="10" t="s">
        <v>82</v>
      </c>
      <c r="AW112" s="10" t="s">
        <v>33</v>
      </c>
      <c r="AX112" s="10" t="s">
        <v>72</v>
      </c>
      <c r="AY112" s="203" t="s">
        <v>121</v>
      </c>
    </row>
    <row r="113" s="10" customFormat="1">
      <c r="A113" s="10"/>
      <c r="B113" s="193"/>
      <c r="C113" s="194"/>
      <c r="D113" s="188" t="s">
        <v>125</v>
      </c>
      <c r="E113" s="195" t="s">
        <v>19</v>
      </c>
      <c r="F113" s="196" t="s">
        <v>174</v>
      </c>
      <c r="G113" s="194"/>
      <c r="H113" s="197">
        <v>9.5999999999999996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03" t="s">
        <v>125</v>
      </c>
      <c r="AU113" s="203" t="s">
        <v>72</v>
      </c>
      <c r="AV113" s="10" t="s">
        <v>82</v>
      </c>
      <c r="AW113" s="10" t="s">
        <v>33</v>
      </c>
      <c r="AX113" s="10" t="s">
        <v>72</v>
      </c>
      <c r="AY113" s="203" t="s">
        <v>121</v>
      </c>
    </row>
    <row r="114" s="12" customFormat="1">
      <c r="A114" s="12"/>
      <c r="B114" s="224"/>
      <c r="C114" s="225"/>
      <c r="D114" s="188" t="s">
        <v>125</v>
      </c>
      <c r="E114" s="226" t="s">
        <v>19</v>
      </c>
      <c r="F114" s="227" t="s">
        <v>162</v>
      </c>
      <c r="G114" s="225"/>
      <c r="H114" s="228">
        <v>15.6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34" t="s">
        <v>125</v>
      </c>
      <c r="AU114" s="234" t="s">
        <v>72</v>
      </c>
      <c r="AV114" s="12" t="s">
        <v>120</v>
      </c>
      <c r="AW114" s="12" t="s">
        <v>33</v>
      </c>
      <c r="AX114" s="12" t="s">
        <v>80</v>
      </c>
      <c r="AY114" s="234" t="s">
        <v>121</v>
      </c>
    </row>
    <row r="115" s="2" customFormat="1" ht="33" customHeight="1">
      <c r="A115" s="37"/>
      <c r="B115" s="38"/>
      <c r="C115" s="175" t="s">
        <v>8</v>
      </c>
      <c r="D115" s="175" t="s">
        <v>115</v>
      </c>
      <c r="E115" s="176" t="s">
        <v>186</v>
      </c>
      <c r="F115" s="177" t="s">
        <v>187</v>
      </c>
      <c r="G115" s="178" t="s">
        <v>157</v>
      </c>
      <c r="H115" s="179">
        <v>62</v>
      </c>
      <c r="I115" s="180"/>
      <c r="J115" s="181">
        <f>ROUND(I115*H115,2)</f>
        <v>0</v>
      </c>
      <c r="K115" s="177" t="s">
        <v>119</v>
      </c>
      <c r="L115" s="43"/>
      <c r="M115" s="182" t="s">
        <v>19</v>
      </c>
      <c r="N115" s="183" t="s">
        <v>43</v>
      </c>
      <c r="O115" s="83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6" t="s">
        <v>120</v>
      </c>
      <c r="AT115" s="186" t="s">
        <v>115</v>
      </c>
      <c r="AU115" s="186" t="s">
        <v>72</v>
      </c>
      <c r="AY115" s="16" t="s">
        <v>121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6" t="s">
        <v>80</v>
      </c>
      <c r="BK115" s="187">
        <f>ROUND(I115*H115,2)</f>
        <v>0</v>
      </c>
      <c r="BL115" s="16" t="s">
        <v>120</v>
      </c>
      <c r="BM115" s="186" t="s">
        <v>188</v>
      </c>
    </row>
    <row r="116" s="2" customFormat="1">
      <c r="A116" s="37"/>
      <c r="B116" s="38"/>
      <c r="C116" s="39"/>
      <c r="D116" s="188" t="s">
        <v>123</v>
      </c>
      <c r="E116" s="39"/>
      <c r="F116" s="189" t="s">
        <v>189</v>
      </c>
      <c r="G116" s="39"/>
      <c r="H116" s="39"/>
      <c r="I116" s="190"/>
      <c r="J116" s="39"/>
      <c r="K116" s="39"/>
      <c r="L116" s="43"/>
      <c r="M116" s="191"/>
      <c r="N116" s="19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123</v>
      </c>
      <c r="AU116" s="16" t="s">
        <v>72</v>
      </c>
    </row>
    <row r="117" s="10" customFormat="1">
      <c r="A117" s="10"/>
      <c r="B117" s="193"/>
      <c r="C117" s="194"/>
      <c r="D117" s="188" t="s">
        <v>125</v>
      </c>
      <c r="E117" s="195" t="s">
        <v>19</v>
      </c>
      <c r="F117" s="196" t="s">
        <v>190</v>
      </c>
      <c r="G117" s="194"/>
      <c r="H117" s="197">
        <v>24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03" t="s">
        <v>125</v>
      </c>
      <c r="AU117" s="203" t="s">
        <v>72</v>
      </c>
      <c r="AV117" s="10" t="s">
        <v>82</v>
      </c>
      <c r="AW117" s="10" t="s">
        <v>33</v>
      </c>
      <c r="AX117" s="10" t="s">
        <v>72</v>
      </c>
      <c r="AY117" s="203" t="s">
        <v>121</v>
      </c>
    </row>
    <row r="118" s="10" customFormat="1">
      <c r="A118" s="10"/>
      <c r="B118" s="193"/>
      <c r="C118" s="194"/>
      <c r="D118" s="188" t="s">
        <v>125</v>
      </c>
      <c r="E118" s="195" t="s">
        <v>19</v>
      </c>
      <c r="F118" s="196" t="s">
        <v>161</v>
      </c>
      <c r="G118" s="194"/>
      <c r="H118" s="197">
        <v>38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203" t="s">
        <v>125</v>
      </c>
      <c r="AU118" s="203" t="s">
        <v>72</v>
      </c>
      <c r="AV118" s="10" t="s">
        <v>82</v>
      </c>
      <c r="AW118" s="10" t="s">
        <v>33</v>
      </c>
      <c r="AX118" s="10" t="s">
        <v>72</v>
      </c>
      <c r="AY118" s="203" t="s">
        <v>121</v>
      </c>
    </row>
    <row r="119" s="12" customFormat="1">
      <c r="A119" s="12"/>
      <c r="B119" s="224"/>
      <c r="C119" s="225"/>
      <c r="D119" s="188" t="s">
        <v>125</v>
      </c>
      <c r="E119" s="226" t="s">
        <v>19</v>
      </c>
      <c r="F119" s="227" t="s">
        <v>162</v>
      </c>
      <c r="G119" s="225"/>
      <c r="H119" s="228">
        <v>62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34" t="s">
        <v>125</v>
      </c>
      <c r="AU119" s="234" t="s">
        <v>72</v>
      </c>
      <c r="AV119" s="12" t="s">
        <v>120</v>
      </c>
      <c r="AW119" s="12" t="s">
        <v>33</v>
      </c>
      <c r="AX119" s="12" t="s">
        <v>80</v>
      </c>
      <c r="AY119" s="234" t="s">
        <v>121</v>
      </c>
    </row>
    <row r="120" s="2" customFormat="1" ht="24.15" customHeight="1">
      <c r="A120" s="37"/>
      <c r="B120" s="38"/>
      <c r="C120" s="214" t="s">
        <v>191</v>
      </c>
      <c r="D120" s="214" t="s">
        <v>147</v>
      </c>
      <c r="E120" s="215" t="s">
        <v>192</v>
      </c>
      <c r="F120" s="216" t="s">
        <v>193</v>
      </c>
      <c r="G120" s="217" t="s">
        <v>165</v>
      </c>
      <c r="H120" s="218">
        <v>6</v>
      </c>
      <c r="I120" s="219"/>
      <c r="J120" s="220">
        <f>ROUND(I120*H120,2)</f>
        <v>0</v>
      </c>
      <c r="K120" s="216" t="s">
        <v>119</v>
      </c>
      <c r="L120" s="221"/>
      <c r="M120" s="222" t="s">
        <v>19</v>
      </c>
      <c r="N120" s="223" t="s">
        <v>43</v>
      </c>
      <c r="O120" s="83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6" t="s">
        <v>151</v>
      </c>
      <c r="AT120" s="186" t="s">
        <v>147</v>
      </c>
      <c r="AU120" s="186" t="s">
        <v>72</v>
      </c>
      <c r="AY120" s="16" t="s">
        <v>121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6" t="s">
        <v>80</v>
      </c>
      <c r="BK120" s="187">
        <f>ROUND(I120*H120,2)</f>
        <v>0</v>
      </c>
      <c r="BL120" s="16" t="s">
        <v>120</v>
      </c>
      <c r="BM120" s="186" t="s">
        <v>194</v>
      </c>
    </row>
    <row r="121" s="2" customFormat="1">
      <c r="A121" s="37"/>
      <c r="B121" s="38"/>
      <c r="C121" s="39"/>
      <c r="D121" s="188" t="s">
        <v>123</v>
      </c>
      <c r="E121" s="39"/>
      <c r="F121" s="189" t="s">
        <v>193</v>
      </c>
      <c r="G121" s="39"/>
      <c r="H121" s="39"/>
      <c r="I121" s="190"/>
      <c r="J121" s="39"/>
      <c r="K121" s="39"/>
      <c r="L121" s="43"/>
      <c r="M121" s="191"/>
      <c r="N121" s="192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123</v>
      </c>
      <c r="AU121" s="16" t="s">
        <v>72</v>
      </c>
    </row>
    <row r="122" s="10" customFormat="1">
      <c r="A122" s="10"/>
      <c r="B122" s="193"/>
      <c r="C122" s="194"/>
      <c r="D122" s="188" t="s">
        <v>125</v>
      </c>
      <c r="E122" s="195" t="s">
        <v>19</v>
      </c>
      <c r="F122" s="196" t="s">
        <v>195</v>
      </c>
      <c r="G122" s="194"/>
      <c r="H122" s="197">
        <v>6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03" t="s">
        <v>125</v>
      </c>
      <c r="AU122" s="203" t="s">
        <v>72</v>
      </c>
      <c r="AV122" s="10" t="s">
        <v>82</v>
      </c>
      <c r="AW122" s="10" t="s">
        <v>33</v>
      </c>
      <c r="AX122" s="10" t="s">
        <v>80</v>
      </c>
      <c r="AY122" s="203" t="s">
        <v>121</v>
      </c>
    </row>
    <row r="123" s="2" customFormat="1" ht="37.8" customHeight="1">
      <c r="A123" s="37"/>
      <c r="B123" s="38"/>
      <c r="C123" s="175" t="s">
        <v>196</v>
      </c>
      <c r="D123" s="175" t="s">
        <v>115</v>
      </c>
      <c r="E123" s="176" t="s">
        <v>197</v>
      </c>
      <c r="F123" s="177" t="s">
        <v>198</v>
      </c>
      <c r="G123" s="178" t="s">
        <v>199</v>
      </c>
      <c r="H123" s="179">
        <v>64</v>
      </c>
      <c r="I123" s="180"/>
      <c r="J123" s="181">
        <f>ROUND(I123*H123,2)</f>
        <v>0</v>
      </c>
      <c r="K123" s="177" t="s">
        <v>119</v>
      </c>
      <c r="L123" s="43"/>
      <c r="M123" s="182" t="s">
        <v>19</v>
      </c>
      <c r="N123" s="183" t="s">
        <v>43</v>
      </c>
      <c r="O123" s="83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6" t="s">
        <v>120</v>
      </c>
      <c r="AT123" s="186" t="s">
        <v>115</v>
      </c>
      <c r="AU123" s="186" t="s">
        <v>72</v>
      </c>
      <c r="AY123" s="16" t="s">
        <v>121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6" t="s">
        <v>80</v>
      </c>
      <c r="BK123" s="187">
        <f>ROUND(I123*H123,2)</f>
        <v>0</v>
      </c>
      <c r="BL123" s="16" t="s">
        <v>120</v>
      </c>
      <c r="BM123" s="186" t="s">
        <v>200</v>
      </c>
    </row>
    <row r="124" s="2" customFormat="1">
      <c r="A124" s="37"/>
      <c r="B124" s="38"/>
      <c r="C124" s="39"/>
      <c r="D124" s="188" t="s">
        <v>123</v>
      </c>
      <c r="E124" s="39"/>
      <c r="F124" s="189" t="s">
        <v>201</v>
      </c>
      <c r="G124" s="39"/>
      <c r="H124" s="39"/>
      <c r="I124" s="190"/>
      <c r="J124" s="39"/>
      <c r="K124" s="39"/>
      <c r="L124" s="43"/>
      <c r="M124" s="191"/>
      <c r="N124" s="19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72</v>
      </c>
    </row>
    <row r="125" s="10" customFormat="1">
      <c r="A125" s="10"/>
      <c r="B125" s="193"/>
      <c r="C125" s="194"/>
      <c r="D125" s="188" t="s">
        <v>125</v>
      </c>
      <c r="E125" s="195" t="s">
        <v>19</v>
      </c>
      <c r="F125" s="196" t="s">
        <v>202</v>
      </c>
      <c r="G125" s="194"/>
      <c r="H125" s="197">
        <v>14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03" t="s">
        <v>125</v>
      </c>
      <c r="AU125" s="203" t="s">
        <v>72</v>
      </c>
      <c r="AV125" s="10" t="s">
        <v>82</v>
      </c>
      <c r="AW125" s="10" t="s">
        <v>33</v>
      </c>
      <c r="AX125" s="10" t="s">
        <v>72</v>
      </c>
      <c r="AY125" s="203" t="s">
        <v>121</v>
      </c>
    </row>
    <row r="126" s="10" customFormat="1">
      <c r="A126" s="10"/>
      <c r="B126" s="193"/>
      <c r="C126" s="194"/>
      <c r="D126" s="188" t="s">
        <v>125</v>
      </c>
      <c r="E126" s="195" t="s">
        <v>19</v>
      </c>
      <c r="F126" s="196" t="s">
        <v>203</v>
      </c>
      <c r="G126" s="194"/>
      <c r="H126" s="197">
        <v>50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03" t="s">
        <v>125</v>
      </c>
      <c r="AU126" s="203" t="s">
        <v>72</v>
      </c>
      <c r="AV126" s="10" t="s">
        <v>82</v>
      </c>
      <c r="AW126" s="10" t="s">
        <v>33</v>
      </c>
      <c r="AX126" s="10" t="s">
        <v>72</v>
      </c>
      <c r="AY126" s="203" t="s">
        <v>121</v>
      </c>
    </row>
    <row r="127" s="12" customFormat="1">
      <c r="A127" s="12"/>
      <c r="B127" s="224"/>
      <c r="C127" s="225"/>
      <c r="D127" s="188" t="s">
        <v>125</v>
      </c>
      <c r="E127" s="226" t="s">
        <v>19</v>
      </c>
      <c r="F127" s="227" t="s">
        <v>162</v>
      </c>
      <c r="G127" s="225"/>
      <c r="H127" s="228">
        <v>64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4" t="s">
        <v>125</v>
      </c>
      <c r="AU127" s="234" t="s">
        <v>72</v>
      </c>
      <c r="AV127" s="12" t="s">
        <v>120</v>
      </c>
      <c r="AW127" s="12" t="s">
        <v>33</v>
      </c>
      <c r="AX127" s="12" t="s">
        <v>80</v>
      </c>
      <c r="AY127" s="234" t="s">
        <v>121</v>
      </c>
    </row>
    <row r="128" s="2" customFormat="1" ht="24.15" customHeight="1">
      <c r="A128" s="37"/>
      <c r="B128" s="38"/>
      <c r="C128" s="214" t="s">
        <v>204</v>
      </c>
      <c r="D128" s="214" t="s">
        <v>147</v>
      </c>
      <c r="E128" s="215" t="s">
        <v>205</v>
      </c>
      <c r="F128" s="216" t="s">
        <v>206</v>
      </c>
      <c r="G128" s="217" t="s">
        <v>150</v>
      </c>
      <c r="H128" s="218">
        <v>136.40000000000001</v>
      </c>
      <c r="I128" s="219"/>
      <c r="J128" s="220">
        <f>ROUND(I128*H128,2)</f>
        <v>0</v>
      </c>
      <c r="K128" s="216" t="s">
        <v>119</v>
      </c>
      <c r="L128" s="221"/>
      <c r="M128" s="222" t="s">
        <v>19</v>
      </c>
      <c r="N128" s="223" t="s">
        <v>43</v>
      </c>
      <c r="O128" s="83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6" t="s">
        <v>151</v>
      </c>
      <c r="AT128" s="186" t="s">
        <v>147</v>
      </c>
      <c r="AU128" s="186" t="s">
        <v>72</v>
      </c>
      <c r="AY128" s="16" t="s">
        <v>121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6" t="s">
        <v>80</v>
      </c>
      <c r="BK128" s="187">
        <f>ROUND(I128*H128,2)</f>
        <v>0</v>
      </c>
      <c r="BL128" s="16" t="s">
        <v>120</v>
      </c>
      <c r="BM128" s="186" t="s">
        <v>207</v>
      </c>
    </row>
    <row r="129" s="2" customFormat="1">
      <c r="A129" s="37"/>
      <c r="B129" s="38"/>
      <c r="C129" s="39"/>
      <c r="D129" s="188" t="s">
        <v>123</v>
      </c>
      <c r="E129" s="39"/>
      <c r="F129" s="189" t="s">
        <v>206</v>
      </c>
      <c r="G129" s="39"/>
      <c r="H129" s="39"/>
      <c r="I129" s="190"/>
      <c r="J129" s="39"/>
      <c r="K129" s="39"/>
      <c r="L129" s="43"/>
      <c r="M129" s="191"/>
      <c r="N129" s="192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123</v>
      </c>
      <c r="AU129" s="16" t="s">
        <v>72</v>
      </c>
    </row>
    <row r="130" s="10" customFormat="1">
      <c r="A130" s="10"/>
      <c r="B130" s="193"/>
      <c r="C130" s="194"/>
      <c r="D130" s="188" t="s">
        <v>125</v>
      </c>
      <c r="E130" s="195" t="s">
        <v>19</v>
      </c>
      <c r="F130" s="196" t="s">
        <v>208</v>
      </c>
      <c r="G130" s="194"/>
      <c r="H130" s="197">
        <v>52.799999999999997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03" t="s">
        <v>125</v>
      </c>
      <c r="AU130" s="203" t="s">
        <v>72</v>
      </c>
      <c r="AV130" s="10" t="s">
        <v>82</v>
      </c>
      <c r="AW130" s="10" t="s">
        <v>33</v>
      </c>
      <c r="AX130" s="10" t="s">
        <v>72</v>
      </c>
      <c r="AY130" s="203" t="s">
        <v>121</v>
      </c>
    </row>
    <row r="131" s="10" customFormat="1">
      <c r="A131" s="10"/>
      <c r="B131" s="193"/>
      <c r="C131" s="194"/>
      <c r="D131" s="188" t="s">
        <v>125</v>
      </c>
      <c r="E131" s="195" t="s">
        <v>19</v>
      </c>
      <c r="F131" s="196" t="s">
        <v>209</v>
      </c>
      <c r="G131" s="194"/>
      <c r="H131" s="197">
        <v>83.599999999999994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03" t="s">
        <v>125</v>
      </c>
      <c r="AU131" s="203" t="s">
        <v>72</v>
      </c>
      <c r="AV131" s="10" t="s">
        <v>82</v>
      </c>
      <c r="AW131" s="10" t="s">
        <v>33</v>
      </c>
      <c r="AX131" s="10" t="s">
        <v>72</v>
      </c>
      <c r="AY131" s="203" t="s">
        <v>121</v>
      </c>
    </row>
    <row r="132" s="12" customFormat="1">
      <c r="A132" s="12"/>
      <c r="B132" s="224"/>
      <c r="C132" s="225"/>
      <c r="D132" s="188" t="s">
        <v>125</v>
      </c>
      <c r="E132" s="226" t="s">
        <v>19</v>
      </c>
      <c r="F132" s="227" t="s">
        <v>162</v>
      </c>
      <c r="G132" s="225"/>
      <c r="H132" s="228">
        <v>136.40000000000001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4" t="s">
        <v>125</v>
      </c>
      <c r="AU132" s="234" t="s">
        <v>72</v>
      </c>
      <c r="AV132" s="12" t="s">
        <v>120</v>
      </c>
      <c r="AW132" s="12" t="s">
        <v>33</v>
      </c>
      <c r="AX132" s="12" t="s">
        <v>80</v>
      </c>
      <c r="AY132" s="234" t="s">
        <v>121</v>
      </c>
    </row>
    <row r="133" s="2" customFormat="1" ht="24.15" customHeight="1">
      <c r="A133" s="37"/>
      <c r="B133" s="38"/>
      <c r="C133" s="214" t="s">
        <v>210</v>
      </c>
      <c r="D133" s="214" t="s">
        <v>147</v>
      </c>
      <c r="E133" s="215" t="s">
        <v>211</v>
      </c>
      <c r="F133" s="216" t="s">
        <v>212</v>
      </c>
      <c r="G133" s="217" t="s">
        <v>199</v>
      </c>
      <c r="H133" s="218">
        <v>56</v>
      </c>
      <c r="I133" s="219"/>
      <c r="J133" s="220">
        <f>ROUND(I133*H133,2)</f>
        <v>0</v>
      </c>
      <c r="K133" s="216" t="s">
        <v>119</v>
      </c>
      <c r="L133" s="221"/>
      <c r="M133" s="222" t="s">
        <v>19</v>
      </c>
      <c r="N133" s="223" t="s">
        <v>43</v>
      </c>
      <c r="O133" s="83"/>
      <c r="P133" s="184">
        <f>O133*H133</f>
        <v>0</v>
      </c>
      <c r="Q133" s="184">
        <v>0.0010499999999999999</v>
      </c>
      <c r="R133" s="184">
        <f>Q133*H133</f>
        <v>0.058799999999999998</v>
      </c>
      <c r="S133" s="184">
        <v>0</v>
      </c>
      <c r="T133" s="18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6" t="s">
        <v>151</v>
      </c>
      <c r="AT133" s="186" t="s">
        <v>147</v>
      </c>
      <c r="AU133" s="186" t="s">
        <v>72</v>
      </c>
      <c r="AY133" s="16" t="s">
        <v>121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6" t="s">
        <v>80</v>
      </c>
      <c r="BK133" s="187">
        <f>ROUND(I133*H133,2)</f>
        <v>0</v>
      </c>
      <c r="BL133" s="16" t="s">
        <v>120</v>
      </c>
      <c r="BM133" s="186" t="s">
        <v>213</v>
      </c>
    </row>
    <row r="134" s="2" customFormat="1">
      <c r="A134" s="37"/>
      <c r="B134" s="38"/>
      <c r="C134" s="39"/>
      <c r="D134" s="188" t="s">
        <v>123</v>
      </c>
      <c r="E134" s="39"/>
      <c r="F134" s="189" t="s">
        <v>212</v>
      </c>
      <c r="G134" s="39"/>
      <c r="H134" s="39"/>
      <c r="I134" s="190"/>
      <c r="J134" s="39"/>
      <c r="K134" s="39"/>
      <c r="L134" s="43"/>
      <c r="M134" s="191"/>
      <c r="N134" s="19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123</v>
      </c>
      <c r="AU134" s="16" t="s">
        <v>72</v>
      </c>
    </row>
    <row r="135" s="10" customFormat="1">
      <c r="A135" s="10"/>
      <c r="B135" s="193"/>
      <c r="C135" s="194"/>
      <c r="D135" s="188" t="s">
        <v>125</v>
      </c>
      <c r="E135" s="195" t="s">
        <v>19</v>
      </c>
      <c r="F135" s="196" t="s">
        <v>214</v>
      </c>
      <c r="G135" s="194"/>
      <c r="H135" s="197">
        <v>56</v>
      </c>
      <c r="I135" s="198"/>
      <c r="J135" s="194"/>
      <c r="K135" s="194"/>
      <c r="L135" s="199"/>
      <c r="M135" s="200"/>
      <c r="N135" s="201"/>
      <c r="O135" s="201"/>
      <c r="P135" s="201"/>
      <c r="Q135" s="201"/>
      <c r="R135" s="201"/>
      <c r="S135" s="201"/>
      <c r="T135" s="20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03" t="s">
        <v>125</v>
      </c>
      <c r="AU135" s="203" t="s">
        <v>72</v>
      </c>
      <c r="AV135" s="10" t="s">
        <v>82</v>
      </c>
      <c r="AW135" s="10" t="s">
        <v>33</v>
      </c>
      <c r="AX135" s="10" t="s">
        <v>80</v>
      </c>
      <c r="AY135" s="203" t="s">
        <v>121</v>
      </c>
    </row>
    <row r="136" s="2" customFormat="1" ht="21.75" customHeight="1">
      <c r="A136" s="37"/>
      <c r="B136" s="38"/>
      <c r="C136" s="214" t="s">
        <v>215</v>
      </c>
      <c r="D136" s="214" t="s">
        <v>147</v>
      </c>
      <c r="E136" s="215" t="s">
        <v>216</v>
      </c>
      <c r="F136" s="216" t="s">
        <v>217</v>
      </c>
      <c r="G136" s="217" t="s">
        <v>199</v>
      </c>
      <c r="H136" s="218">
        <v>28</v>
      </c>
      <c r="I136" s="219"/>
      <c r="J136" s="220">
        <f>ROUND(I136*H136,2)</f>
        <v>0</v>
      </c>
      <c r="K136" s="216" t="s">
        <v>119</v>
      </c>
      <c r="L136" s="221"/>
      <c r="M136" s="222" t="s">
        <v>19</v>
      </c>
      <c r="N136" s="223" t="s">
        <v>43</v>
      </c>
      <c r="O136" s="83"/>
      <c r="P136" s="184">
        <f>O136*H136</f>
        <v>0</v>
      </c>
      <c r="Q136" s="184">
        <v>0.00013999999999999999</v>
      </c>
      <c r="R136" s="184">
        <f>Q136*H136</f>
        <v>0.0039199999999999999</v>
      </c>
      <c r="S136" s="184">
        <v>0</v>
      </c>
      <c r="T136" s="18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6" t="s">
        <v>151</v>
      </c>
      <c r="AT136" s="186" t="s">
        <v>147</v>
      </c>
      <c r="AU136" s="186" t="s">
        <v>72</v>
      </c>
      <c r="AY136" s="16" t="s">
        <v>121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6" t="s">
        <v>80</v>
      </c>
      <c r="BK136" s="187">
        <f>ROUND(I136*H136,2)</f>
        <v>0</v>
      </c>
      <c r="BL136" s="16" t="s">
        <v>120</v>
      </c>
      <c r="BM136" s="186" t="s">
        <v>218</v>
      </c>
    </row>
    <row r="137" s="2" customFormat="1">
      <c r="A137" s="37"/>
      <c r="B137" s="38"/>
      <c r="C137" s="39"/>
      <c r="D137" s="188" t="s">
        <v>123</v>
      </c>
      <c r="E137" s="39"/>
      <c r="F137" s="189" t="s">
        <v>217</v>
      </c>
      <c r="G137" s="39"/>
      <c r="H137" s="39"/>
      <c r="I137" s="190"/>
      <c r="J137" s="39"/>
      <c r="K137" s="39"/>
      <c r="L137" s="43"/>
      <c r="M137" s="191"/>
      <c r="N137" s="192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123</v>
      </c>
      <c r="AU137" s="16" t="s">
        <v>72</v>
      </c>
    </row>
    <row r="138" s="10" customFormat="1">
      <c r="A138" s="10"/>
      <c r="B138" s="193"/>
      <c r="C138" s="194"/>
      <c r="D138" s="188" t="s">
        <v>125</v>
      </c>
      <c r="E138" s="195" t="s">
        <v>19</v>
      </c>
      <c r="F138" s="196" t="s">
        <v>219</v>
      </c>
      <c r="G138" s="194"/>
      <c r="H138" s="197">
        <v>28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03" t="s">
        <v>125</v>
      </c>
      <c r="AU138" s="203" t="s">
        <v>72</v>
      </c>
      <c r="AV138" s="10" t="s">
        <v>82</v>
      </c>
      <c r="AW138" s="10" t="s">
        <v>33</v>
      </c>
      <c r="AX138" s="10" t="s">
        <v>80</v>
      </c>
      <c r="AY138" s="203" t="s">
        <v>121</v>
      </c>
    </row>
    <row r="139" s="2" customFormat="1" ht="16.5" customHeight="1">
      <c r="A139" s="37"/>
      <c r="B139" s="38"/>
      <c r="C139" s="214" t="s">
        <v>220</v>
      </c>
      <c r="D139" s="214" t="s">
        <v>147</v>
      </c>
      <c r="E139" s="215" t="s">
        <v>221</v>
      </c>
      <c r="F139" s="216" t="s">
        <v>222</v>
      </c>
      <c r="G139" s="217" t="s">
        <v>157</v>
      </c>
      <c r="H139" s="218">
        <v>62</v>
      </c>
      <c r="I139" s="219"/>
      <c r="J139" s="220">
        <f>ROUND(I139*H139,2)</f>
        <v>0</v>
      </c>
      <c r="K139" s="216" t="s">
        <v>119</v>
      </c>
      <c r="L139" s="221"/>
      <c r="M139" s="222" t="s">
        <v>19</v>
      </c>
      <c r="N139" s="223" t="s">
        <v>43</v>
      </c>
      <c r="O139" s="83"/>
      <c r="P139" s="184">
        <f>O139*H139</f>
        <v>0</v>
      </c>
      <c r="Q139" s="184">
        <v>0.00031</v>
      </c>
      <c r="R139" s="184">
        <f>Q139*H139</f>
        <v>0.019220000000000001</v>
      </c>
      <c r="S139" s="184">
        <v>0</v>
      </c>
      <c r="T139" s="18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6" t="s">
        <v>151</v>
      </c>
      <c r="AT139" s="186" t="s">
        <v>147</v>
      </c>
      <c r="AU139" s="186" t="s">
        <v>72</v>
      </c>
      <c r="AY139" s="16" t="s">
        <v>121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6" t="s">
        <v>80</v>
      </c>
      <c r="BK139" s="187">
        <f>ROUND(I139*H139,2)</f>
        <v>0</v>
      </c>
      <c r="BL139" s="16" t="s">
        <v>120</v>
      </c>
      <c r="BM139" s="186" t="s">
        <v>223</v>
      </c>
    </row>
    <row r="140" s="2" customFormat="1">
      <c r="A140" s="37"/>
      <c r="B140" s="38"/>
      <c r="C140" s="39"/>
      <c r="D140" s="188" t="s">
        <v>123</v>
      </c>
      <c r="E140" s="39"/>
      <c r="F140" s="189" t="s">
        <v>222</v>
      </c>
      <c r="G140" s="39"/>
      <c r="H140" s="39"/>
      <c r="I140" s="190"/>
      <c r="J140" s="39"/>
      <c r="K140" s="39"/>
      <c r="L140" s="43"/>
      <c r="M140" s="191"/>
      <c r="N140" s="192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123</v>
      </c>
      <c r="AU140" s="16" t="s">
        <v>72</v>
      </c>
    </row>
    <row r="141" s="10" customFormat="1">
      <c r="A141" s="10"/>
      <c r="B141" s="193"/>
      <c r="C141" s="194"/>
      <c r="D141" s="188" t="s">
        <v>125</v>
      </c>
      <c r="E141" s="195" t="s">
        <v>19</v>
      </c>
      <c r="F141" s="196" t="s">
        <v>224</v>
      </c>
      <c r="G141" s="194"/>
      <c r="H141" s="197">
        <v>62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03" t="s">
        <v>125</v>
      </c>
      <c r="AU141" s="203" t="s">
        <v>72</v>
      </c>
      <c r="AV141" s="10" t="s">
        <v>82</v>
      </c>
      <c r="AW141" s="10" t="s">
        <v>33</v>
      </c>
      <c r="AX141" s="10" t="s">
        <v>80</v>
      </c>
      <c r="AY141" s="203" t="s">
        <v>121</v>
      </c>
    </row>
    <row r="142" s="2" customFormat="1" ht="16.5" customHeight="1">
      <c r="A142" s="37"/>
      <c r="B142" s="38"/>
      <c r="C142" s="175" t="s">
        <v>225</v>
      </c>
      <c r="D142" s="175" t="s">
        <v>115</v>
      </c>
      <c r="E142" s="176" t="s">
        <v>226</v>
      </c>
      <c r="F142" s="177" t="s">
        <v>227</v>
      </c>
      <c r="G142" s="178" t="s">
        <v>157</v>
      </c>
      <c r="H142" s="179">
        <v>62</v>
      </c>
      <c r="I142" s="180"/>
      <c r="J142" s="181">
        <f>ROUND(I142*H142,2)</f>
        <v>0</v>
      </c>
      <c r="K142" s="177" t="s">
        <v>119</v>
      </c>
      <c r="L142" s="43"/>
      <c r="M142" s="182" t="s">
        <v>19</v>
      </c>
      <c r="N142" s="183" t="s">
        <v>43</v>
      </c>
      <c r="O142" s="83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6" t="s">
        <v>120</v>
      </c>
      <c r="AT142" s="186" t="s">
        <v>115</v>
      </c>
      <c r="AU142" s="186" t="s">
        <v>72</v>
      </c>
      <c r="AY142" s="16" t="s">
        <v>121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6" t="s">
        <v>80</v>
      </c>
      <c r="BK142" s="187">
        <f>ROUND(I142*H142,2)</f>
        <v>0</v>
      </c>
      <c r="BL142" s="16" t="s">
        <v>120</v>
      </c>
      <c r="BM142" s="186" t="s">
        <v>228</v>
      </c>
    </row>
    <row r="143" s="2" customFormat="1">
      <c r="A143" s="37"/>
      <c r="B143" s="38"/>
      <c r="C143" s="39"/>
      <c r="D143" s="188" t="s">
        <v>123</v>
      </c>
      <c r="E143" s="39"/>
      <c r="F143" s="189" t="s">
        <v>229</v>
      </c>
      <c r="G143" s="39"/>
      <c r="H143" s="39"/>
      <c r="I143" s="190"/>
      <c r="J143" s="39"/>
      <c r="K143" s="39"/>
      <c r="L143" s="43"/>
      <c r="M143" s="191"/>
      <c r="N143" s="192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123</v>
      </c>
      <c r="AU143" s="16" t="s">
        <v>72</v>
      </c>
    </row>
    <row r="144" s="10" customFormat="1">
      <c r="A144" s="10"/>
      <c r="B144" s="193"/>
      <c r="C144" s="194"/>
      <c r="D144" s="188" t="s">
        <v>125</v>
      </c>
      <c r="E144" s="195" t="s">
        <v>19</v>
      </c>
      <c r="F144" s="196" t="s">
        <v>230</v>
      </c>
      <c r="G144" s="194"/>
      <c r="H144" s="197">
        <v>62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03" t="s">
        <v>125</v>
      </c>
      <c r="AU144" s="203" t="s">
        <v>72</v>
      </c>
      <c r="AV144" s="10" t="s">
        <v>82</v>
      </c>
      <c r="AW144" s="10" t="s">
        <v>33</v>
      </c>
      <c r="AX144" s="10" t="s">
        <v>80</v>
      </c>
      <c r="AY144" s="203" t="s">
        <v>121</v>
      </c>
    </row>
    <row r="145" s="2" customFormat="1" ht="16.5" customHeight="1">
      <c r="A145" s="37"/>
      <c r="B145" s="38"/>
      <c r="C145" s="214" t="s">
        <v>231</v>
      </c>
      <c r="D145" s="214" t="s">
        <v>147</v>
      </c>
      <c r="E145" s="215" t="s">
        <v>232</v>
      </c>
      <c r="F145" s="216" t="s">
        <v>233</v>
      </c>
      <c r="G145" s="217" t="s">
        <v>165</v>
      </c>
      <c r="H145" s="218">
        <v>31.199999999999999</v>
      </c>
      <c r="I145" s="219"/>
      <c r="J145" s="220">
        <f>ROUND(I145*H145,2)</f>
        <v>0</v>
      </c>
      <c r="K145" s="216" t="s">
        <v>119</v>
      </c>
      <c r="L145" s="221"/>
      <c r="M145" s="222" t="s">
        <v>19</v>
      </c>
      <c r="N145" s="223" t="s">
        <v>43</v>
      </c>
      <c r="O145" s="83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6" t="s">
        <v>151</v>
      </c>
      <c r="AT145" s="186" t="s">
        <v>147</v>
      </c>
      <c r="AU145" s="186" t="s">
        <v>72</v>
      </c>
      <c r="AY145" s="16" t="s">
        <v>121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6" t="s">
        <v>80</v>
      </c>
      <c r="BK145" s="187">
        <f>ROUND(I145*H145,2)</f>
        <v>0</v>
      </c>
      <c r="BL145" s="16" t="s">
        <v>120</v>
      </c>
      <c r="BM145" s="186" t="s">
        <v>234</v>
      </c>
    </row>
    <row r="146" s="2" customFormat="1">
      <c r="A146" s="37"/>
      <c r="B146" s="38"/>
      <c r="C146" s="39"/>
      <c r="D146" s="188" t="s">
        <v>123</v>
      </c>
      <c r="E146" s="39"/>
      <c r="F146" s="189" t="s">
        <v>233</v>
      </c>
      <c r="G146" s="39"/>
      <c r="H146" s="39"/>
      <c r="I146" s="190"/>
      <c r="J146" s="39"/>
      <c r="K146" s="39"/>
      <c r="L146" s="43"/>
      <c r="M146" s="191"/>
      <c r="N146" s="192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123</v>
      </c>
      <c r="AU146" s="16" t="s">
        <v>72</v>
      </c>
    </row>
    <row r="147" s="10" customFormat="1">
      <c r="A147" s="10"/>
      <c r="B147" s="193"/>
      <c r="C147" s="194"/>
      <c r="D147" s="188" t="s">
        <v>125</v>
      </c>
      <c r="E147" s="195" t="s">
        <v>19</v>
      </c>
      <c r="F147" s="196" t="s">
        <v>235</v>
      </c>
      <c r="G147" s="194"/>
      <c r="H147" s="197">
        <v>31.199999999999999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03" t="s">
        <v>125</v>
      </c>
      <c r="AU147" s="203" t="s">
        <v>72</v>
      </c>
      <c r="AV147" s="10" t="s">
        <v>82</v>
      </c>
      <c r="AW147" s="10" t="s">
        <v>33</v>
      </c>
      <c r="AX147" s="10" t="s">
        <v>80</v>
      </c>
      <c r="AY147" s="203" t="s">
        <v>121</v>
      </c>
    </row>
    <row r="148" s="2" customFormat="1" ht="16.5" customHeight="1">
      <c r="A148" s="37"/>
      <c r="B148" s="38"/>
      <c r="C148" s="214" t="s">
        <v>7</v>
      </c>
      <c r="D148" s="214" t="s">
        <v>147</v>
      </c>
      <c r="E148" s="215" t="s">
        <v>236</v>
      </c>
      <c r="F148" s="216" t="s">
        <v>237</v>
      </c>
      <c r="G148" s="217" t="s">
        <v>165</v>
      </c>
      <c r="H148" s="218">
        <v>31.199999999999999</v>
      </c>
      <c r="I148" s="219"/>
      <c r="J148" s="220">
        <f>ROUND(I148*H148,2)</f>
        <v>0</v>
      </c>
      <c r="K148" s="216" t="s">
        <v>119</v>
      </c>
      <c r="L148" s="221"/>
      <c r="M148" s="222" t="s">
        <v>19</v>
      </c>
      <c r="N148" s="223" t="s">
        <v>43</v>
      </c>
      <c r="O148" s="83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6" t="s">
        <v>151</v>
      </c>
      <c r="AT148" s="186" t="s">
        <v>147</v>
      </c>
      <c r="AU148" s="186" t="s">
        <v>72</v>
      </c>
      <c r="AY148" s="16" t="s">
        <v>121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6" t="s">
        <v>80</v>
      </c>
      <c r="BK148" s="187">
        <f>ROUND(I148*H148,2)</f>
        <v>0</v>
      </c>
      <c r="BL148" s="16" t="s">
        <v>120</v>
      </c>
      <c r="BM148" s="186" t="s">
        <v>238</v>
      </c>
    </row>
    <row r="149" s="2" customFormat="1">
      <c r="A149" s="37"/>
      <c r="B149" s="38"/>
      <c r="C149" s="39"/>
      <c r="D149" s="188" t="s">
        <v>123</v>
      </c>
      <c r="E149" s="39"/>
      <c r="F149" s="189" t="s">
        <v>237</v>
      </c>
      <c r="G149" s="39"/>
      <c r="H149" s="39"/>
      <c r="I149" s="190"/>
      <c r="J149" s="39"/>
      <c r="K149" s="39"/>
      <c r="L149" s="43"/>
      <c r="M149" s="191"/>
      <c r="N149" s="192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123</v>
      </c>
      <c r="AU149" s="16" t="s">
        <v>72</v>
      </c>
    </row>
    <row r="150" s="10" customFormat="1">
      <c r="A150" s="10"/>
      <c r="B150" s="193"/>
      <c r="C150" s="194"/>
      <c r="D150" s="188" t="s">
        <v>125</v>
      </c>
      <c r="E150" s="195" t="s">
        <v>19</v>
      </c>
      <c r="F150" s="196" t="s">
        <v>235</v>
      </c>
      <c r="G150" s="194"/>
      <c r="H150" s="197">
        <v>31.199999999999999</v>
      </c>
      <c r="I150" s="198"/>
      <c r="J150" s="194"/>
      <c r="K150" s="194"/>
      <c r="L150" s="199"/>
      <c r="M150" s="200"/>
      <c r="N150" s="201"/>
      <c r="O150" s="201"/>
      <c r="P150" s="201"/>
      <c r="Q150" s="201"/>
      <c r="R150" s="201"/>
      <c r="S150" s="201"/>
      <c r="T150" s="202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03" t="s">
        <v>125</v>
      </c>
      <c r="AU150" s="203" t="s">
        <v>72</v>
      </c>
      <c r="AV150" s="10" t="s">
        <v>82</v>
      </c>
      <c r="AW150" s="10" t="s">
        <v>33</v>
      </c>
      <c r="AX150" s="10" t="s">
        <v>80</v>
      </c>
      <c r="AY150" s="203" t="s">
        <v>121</v>
      </c>
    </row>
    <row r="151" s="2" customFormat="1" ht="24.15" customHeight="1">
      <c r="A151" s="37"/>
      <c r="B151" s="38"/>
      <c r="C151" s="175" t="s">
        <v>239</v>
      </c>
      <c r="D151" s="175" t="s">
        <v>115</v>
      </c>
      <c r="E151" s="176" t="s">
        <v>240</v>
      </c>
      <c r="F151" s="177" t="s">
        <v>241</v>
      </c>
      <c r="G151" s="178" t="s">
        <v>165</v>
      </c>
      <c r="H151" s="179">
        <v>42</v>
      </c>
      <c r="I151" s="180"/>
      <c r="J151" s="181">
        <f>ROUND(I151*H151,2)</f>
        <v>0</v>
      </c>
      <c r="K151" s="177" t="s">
        <v>119</v>
      </c>
      <c r="L151" s="43"/>
      <c r="M151" s="182" t="s">
        <v>19</v>
      </c>
      <c r="N151" s="183" t="s">
        <v>43</v>
      </c>
      <c r="O151" s="83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6" t="s">
        <v>120</v>
      </c>
      <c r="AT151" s="186" t="s">
        <v>115</v>
      </c>
      <c r="AU151" s="186" t="s">
        <v>72</v>
      </c>
      <c r="AY151" s="16" t="s">
        <v>121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6" t="s">
        <v>80</v>
      </c>
      <c r="BK151" s="187">
        <f>ROUND(I151*H151,2)</f>
        <v>0</v>
      </c>
      <c r="BL151" s="16" t="s">
        <v>120</v>
      </c>
      <c r="BM151" s="186" t="s">
        <v>242</v>
      </c>
    </row>
    <row r="152" s="2" customFormat="1">
      <c r="A152" s="37"/>
      <c r="B152" s="38"/>
      <c r="C152" s="39"/>
      <c r="D152" s="188" t="s">
        <v>123</v>
      </c>
      <c r="E152" s="39"/>
      <c r="F152" s="189" t="s">
        <v>243</v>
      </c>
      <c r="G152" s="39"/>
      <c r="H152" s="39"/>
      <c r="I152" s="190"/>
      <c r="J152" s="39"/>
      <c r="K152" s="39"/>
      <c r="L152" s="43"/>
      <c r="M152" s="191"/>
      <c r="N152" s="19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123</v>
      </c>
      <c r="AU152" s="16" t="s">
        <v>72</v>
      </c>
    </row>
    <row r="153" s="10" customFormat="1">
      <c r="A153" s="10"/>
      <c r="B153" s="193"/>
      <c r="C153" s="194"/>
      <c r="D153" s="188" t="s">
        <v>125</v>
      </c>
      <c r="E153" s="195" t="s">
        <v>19</v>
      </c>
      <c r="F153" s="196" t="s">
        <v>244</v>
      </c>
      <c r="G153" s="194"/>
      <c r="H153" s="197">
        <v>42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03" t="s">
        <v>125</v>
      </c>
      <c r="AU153" s="203" t="s">
        <v>72</v>
      </c>
      <c r="AV153" s="10" t="s">
        <v>82</v>
      </c>
      <c r="AW153" s="10" t="s">
        <v>33</v>
      </c>
      <c r="AX153" s="10" t="s">
        <v>80</v>
      </c>
      <c r="AY153" s="203" t="s">
        <v>121</v>
      </c>
    </row>
    <row r="154" s="2" customFormat="1" ht="24.15" customHeight="1">
      <c r="A154" s="37"/>
      <c r="B154" s="38"/>
      <c r="C154" s="175" t="s">
        <v>245</v>
      </c>
      <c r="D154" s="175" t="s">
        <v>115</v>
      </c>
      <c r="E154" s="176" t="s">
        <v>246</v>
      </c>
      <c r="F154" s="177" t="s">
        <v>247</v>
      </c>
      <c r="G154" s="178" t="s">
        <v>142</v>
      </c>
      <c r="H154" s="179">
        <v>306</v>
      </c>
      <c r="I154" s="180"/>
      <c r="J154" s="181">
        <f>ROUND(I154*H154,2)</f>
        <v>0</v>
      </c>
      <c r="K154" s="177" t="s">
        <v>119</v>
      </c>
      <c r="L154" s="43"/>
      <c r="M154" s="182" t="s">
        <v>19</v>
      </c>
      <c r="N154" s="183" t="s">
        <v>43</v>
      </c>
      <c r="O154" s="83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6" t="s">
        <v>120</v>
      </c>
      <c r="AT154" s="186" t="s">
        <v>115</v>
      </c>
      <c r="AU154" s="186" t="s">
        <v>72</v>
      </c>
      <c r="AY154" s="16" t="s">
        <v>121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6" t="s">
        <v>80</v>
      </c>
      <c r="BK154" s="187">
        <f>ROUND(I154*H154,2)</f>
        <v>0</v>
      </c>
      <c r="BL154" s="16" t="s">
        <v>120</v>
      </c>
      <c r="BM154" s="186" t="s">
        <v>248</v>
      </c>
    </row>
    <row r="155" s="2" customFormat="1">
      <c r="A155" s="37"/>
      <c r="B155" s="38"/>
      <c r="C155" s="39"/>
      <c r="D155" s="188" t="s">
        <v>123</v>
      </c>
      <c r="E155" s="39"/>
      <c r="F155" s="189" t="s">
        <v>249</v>
      </c>
      <c r="G155" s="39"/>
      <c r="H155" s="39"/>
      <c r="I155" s="190"/>
      <c r="J155" s="39"/>
      <c r="K155" s="39"/>
      <c r="L155" s="43"/>
      <c r="M155" s="191"/>
      <c r="N155" s="192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123</v>
      </c>
      <c r="AU155" s="16" t="s">
        <v>72</v>
      </c>
    </row>
    <row r="156" s="10" customFormat="1">
      <c r="A156" s="10"/>
      <c r="B156" s="193"/>
      <c r="C156" s="194"/>
      <c r="D156" s="188" t="s">
        <v>125</v>
      </c>
      <c r="E156" s="195" t="s">
        <v>19</v>
      </c>
      <c r="F156" s="196" t="s">
        <v>250</v>
      </c>
      <c r="G156" s="194"/>
      <c r="H156" s="197">
        <v>306</v>
      </c>
      <c r="I156" s="198"/>
      <c r="J156" s="194"/>
      <c r="K156" s="194"/>
      <c r="L156" s="199"/>
      <c r="M156" s="200"/>
      <c r="N156" s="201"/>
      <c r="O156" s="201"/>
      <c r="P156" s="201"/>
      <c r="Q156" s="201"/>
      <c r="R156" s="201"/>
      <c r="S156" s="201"/>
      <c r="T156" s="202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03" t="s">
        <v>125</v>
      </c>
      <c r="AU156" s="203" t="s">
        <v>72</v>
      </c>
      <c r="AV156" s="10" t="s">
        <v>82</v>
      </c>
      <c r="AW156" s="10" t="s">
        <v>33</v>
      </c>
      <c r="AX156" s="10" t="s">
        <v>80</v>
      </c>
      <c r="AY156" s="203" t="s">
        <v>121</v>
      </c>
    </row>
    <row r="157" s="2" customFormat="1" ht="24.15" customHeight="1">
      <c r="A157" s="37"/>
      <c r="B157" s="38"/>
      <c r="C157" s="175" t="s">
        <v>251</v>
      </c>
      <c r="D157" s="175" t="s">
        <v>115</v>
      </c>
      <c r="E157" s="176" t="s">
        <v>252</v>
      </c>
      <c r="F157" s="177" t="s">
        <v>253</v>
      </c>
      <c r="G157" s="178" t="s">
        <v>142</v>
      </c>
      <c r="H157" s="179">
        <v>75</v>
      </c>
      <c r="I157" s="180"/>
      <c r="J157" s="181">
        <f>ROUND(I157*H157,2)</f>
        <v>0</v>
      </c>
      <c r="K157" s="177" t="s">
        <v>119</v>
      </c>
      <c r="L157" s="43"/>
      <c r="M157" s="182" t="s">
        <v>19</v>
      </c>
      <c r="N157" s="183" t="s">
        <v>43</v>
      </c>
      <c r="O157" s="83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6" t="s">
        <v>120</v>
      </c>
      <c r="AT157" s="186" t="s">
        <v>115</v>
      </c>
      <c r="AU157" s="186" t="s">
        <v>72</v>
      </c>
      <c r="AY157" s="16" t="s">
        <v>121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6" t="s">
        <v>80</v>
      </c>
      <c r="BK157" s="187">
        <f>ROUND(I157*H157,2)</f>
        <v>0</v>
      </c>
      <c r="BL157" s="16" t="s">
        <v>120</v>
      </c>
      <c r="BM157" s="186" t="s">
        <v>254</v>
      </c>
    </row>
    <row r="158" s="2" customFormat="1">
      <c r="A158" s="37"/>
      <c r="B158" s="38"/>
      <c r="C158" s="39"/>
      <c r="D158" s="188" t="s">
        <v>123</v>
      </c>
      <c r="E158" s="39"/>
      <c r="F158" s="189" t="s">
        <v>255</v>
      </c>
      <c r="G158" s="39"/>
      <c r="H158" s="39"/>
      <c r="I158" s="190"/>
      <c r="J158" s="39"/>
      <c r="K158" s="39"/>
      <c r="L158" s="43"/>
      <c r="M158" s="191"/>
      <c r="N158" s="19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123</v>
      </c>
      <c r="AU158" s="16" t="s">
        <v>72</v>
      </c>
    </row>
    <row r="159" s="10" customFormat="1">
      <c r="A159" s="10"/>
      <c r="B159" s="193"/>
      <c r="C159" s="194"/>
      <c r="D159" s="188" t="s">
        <v>125</v>
      </c>
      <c r="E159" s="195" t="s">
        <v>19</v>
      </c>
      <c r="F159" s="196" t="s">
        <v>256</v>
      </c>
      <c r="G159" s="194"/>
      <c r="H159" s="197">
        <v>75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03" t="s">
        <v>125</v>
      </c>
      <c r="AU159" s="203" t="s">
        <v>72</v>
      </c>
      <c r="AV159" s="10" t="s">
        <v>82</v>
      </c>
      <c r="AW159" s="10" t="s">
        <v>33</v>
      </c>
      <c r="AX159" s="10" t="s">
        <v>80</v>
      </c>
      <c r="AY159" s="203" t="s">
        <v>121</v>
      </c>
    </row>
    <row r="160" s="2" customFormat="1" ht="24.15" customHeight="1">
      <c r="A160" s="37"/>
      <c r="B160" s="38"/>
      <c r="C160" s="175" t="s">
        <v>257</v>
      </c>
      <c r="D160" s="175" t="s">
        <v>115</v>
      </c>
      <c r="E160" s="176" t="s">
        <v>258</v>
      </c>
      <c r="F160" s="177" t="s">
        <v>259</v>
      </c>
      <c r="G160" s="178" t="s">
        <v>199</v>
      </c>
      <c r="H160" s="179">
        <v>90</v>
      </c>
      <c r="I160" s="180"/>
      <c r="J160" s="181">
        <f>ROUND(I160*H160,2)</f>
        <v>0</v>
      </c>
      <c r="K160" s="177" t="s">
        <v>119</v>
      </c>
      <c r="L160" s="43"/>
      <c r="M160" s="182" t="s">
        <v>19</v>
      </c>
      <c r="N160" s="183" t="s">
        <v>43</v>
      </c>
      <c r="O160" s="83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6" t="s">
        <v>120</v>
      </c>
      <c r="AT160" s="186" t="s">
        <v>115</v>
      </c>
      <c r="AU160" s="186" t="s">
        <v>72</v>
      </c>
      <c r="AY160" s="16" t="s">
        <v>121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6" t="s">
        <v>80</v>
      </c>
      <c r="BK160" s="187">
        <f>ROUND(I160*H160,2)</f>
        <v>0</v>
      </c>
      <c r="BL160" s="16" t="s">
        <v>120</v>
      </c>
      <c r="BM160" s="186" t="s">
        <v>260</v>
      </c>
    </row>
    <row r="161" s="2" customFormat="1">
      <c r="A161" s="37"/>
      <c r="B161" s="38"/>
      <c r="C161" s="39"/>
      <c r="D161" s="188" t="s">
        <v>123</v>
      </c>
      <c r="E161" s="39"/>
      <c r="F161" s="189" t="s">
        <v>261</v>
      </c>
      <c r="G161" s="39"/>
      <c r="H161" s="39"/>
      <c r="I161" s="190"/>
      <c r="J161" s="39"/>
      <c r="K161" s="39"/>
      <c r="L161" s="43"/>
      <c r="M161" s="191"/>
      <c r="N161" s="192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123</v>
      </c>
      <c r="AU161" s="16" t="s">
        <v>72</v>
      </c>
    </row>
    <row r="162" s="2" customFormat="1" ht="24.15" customHeight="1">
      <c r="A162" s="37"/>
      <c r="B162" s="38"/>
      <c r="C162" s="175" t="s">
        <v>262</v>
      </c>
      <c r="D162" s="175" t="s">
        <v>115</v>
      </c>
      <c r="E162" s="176" t="s">
        <v>263</v>
      </c>
      <c r="F162" s="177" t="s">
        <v>264</v>
      </c>
      <c r="G162" s="178" t="s">
        <v>265</v>
      </c>
      <c r="H162" s="179">
        <v>28</v>
      </c>
      <c r="I162" s="180"/>
      <c r="J162" s="181">
        <f>ROUND(I162*H162,2)</f>
        <v>0</v>
      </c>
      <c r="K162" s="177" t="s">
        <v>119</v>
      </c>
      <c r="L162" s="43"/>
      <c r="M162" s="182" t="s">
        <v>19</v>
      </c>
      <c r="N162" s="183" t="s">
        <v>43</v>
      </c>
      <c r="O162" s="83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6" t="s">
        <v>120</v>
      </c>
      <c r="AT162" s="186" t="s">
        <v>115</v>
      </c>
      <c r="AU162" s="186" t="s">
        <v>72</v>
      </c>
      <c r="AY162" s="16" t="s">
        <v>121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6" t="s">
        <v>80</v>
      </c>
      <c r="BK162" s="187">
        <f>ROUND(I162*H162,2)</f>
        <v>0</v>
      </c>
      <c r="BL162" s="16" t="s">
        <v>120</v>
      </c>
      <c r="BM162" s="186" t="s">
        <v>266</v>
      </c>
    </row>
    <row r="163" s="2" customFormat="1">
      <c r="A163" s="37"/>
      <c r="B163" s="38"/>
      <c r="C163" s="39"/>
      <c r="D163" s="188" t="s">
        <v>123</v>
      </c>
      <c r="E163" s="39"/>
      <c r="F163" s="189" t="s">
        <v>267</v>
      </c>
      <c r="G163" s="39"/>
      <c r="H163" s="39"/>
      <c r="I163" s="190"/>
      <c r="J163" s="39"/>
      <c r="K163" s="39"/>
      <c r="L163" s="43"/>
      <c r="M163" s="191"/>
      <c r="N163" s="192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123</v>
      </c>
      <c r="AU163" s="16" t="s">
        <v>72</v>
      </c>
    </row>
    <row r="164" s="2" customFormat="1" ht="24.15" customHeight="1">
      <c r="A164" s="37"/>
      <c r="B164" s="38"/>
      <c r="C164" s="175" t="s">
        <v>268</v>
      </c>
      <c r="D164" s="175" t="s">
        <v>115</v>
      </c>
      <c r="E164" s="176" t="s">
        <v>269</v>
      </c>
      <c r="F164" s="177" t="s">
        <v>270</v>
      </c>
      <c r="G164" s="178" t="s">
        <v>265</v>
      </c>
      <c r="H164" s="179">
        <v>8</v>
      </c>
      <c r="I164" s="180"/>
      <c r="J164" s="181">
        <f>ROUND(I164*H164,2)</f>
        <v>0</v>
      </c>
      <c r="K164" s="177" t="s">
        <v>119</v>
      </c>
      <c r="L164" s="43"/>
      <c r="M164" s="182" t="s">
        <v>19</v>
      </c>
      <c r="N164" s="183" t="s">
        <v>43</v>
      </c>
      <c r="O164" s="83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6" t="s">
        <v>120</v>
      </c>
      <c r="AT164" s="186" t="s">
        <v>115</v>
      </c>
      <c r="AU164" s="186" t="s">
        <v>72</v>
      </c>
      <c r="AY164" s="16" t="s">
        <v>121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6" t="s">
        <v>80</v>
      </c>
      <c r="BK164" s="187">
        <f>ROUND(I164*H164,2)</f>
        <v>0</v>
      </c>
      <c r="BL164" s="16" t="s">
        <v>120</v>
      </c>
      <c r="BM164" s="186" t="s">
        <v>271</v>
      </c>
    </row>
    <row r="165" s="2" customFormat="1">
      <c r="A165" s="37"/>
      <c r="B165" s="38"/>
      <c r="C165" s="39"/>
      <c r="D165" s="188" t="s">
        <v>123</v>
      </c>
      <c r="E165" s="39"/>
      <c r="F165" s="189" t="s">
        <v>272</v>
      </c>
      <c r="G165" s="39"/>
      <c r="H165" s="39"/>
      <c r="I165" s="190"/>
      <c r="J165" s="39"/>
      <c r="K165" s="39"/>
      <c r="L165" s="43"/>
      <c r="M165" s="191"/>
      <c r="N165" s="192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123</v>
      </c>
      <c r="AU165" s="16" t="s">
        <v>72</v>
      </c>
    </row>
    <row r="166" s="2" customFormat="1" ht="24.15" customHeight="1">
      <c r="A166" s="37"/>
      <c r="B166" s="38"/>
      <c r="C166" s="175" t="s">
        <v>273</v>
      </c>
      <c r="D166" s="175" t="s">
        <v>115</v>
      </c>
      <c r="E166" s="176" t="s">
        <v>274</v>
      </c>
      <c r="F166" s="177" t="s">
        <v>275</v>
      </c>
      <c r="G166" s="178" t="s">
        <v>265</v>
      </c>
      <c r="H166" s="179">
        <v>10</v>
      </c>
      <c r="I166" s="180"/>
      <c r="J166" s="181">
        <f>ROUND(I166*H166,2)</f>
        <v>0</v>
      </c>
      <c r="K166" s="177" t="s">
        <v>119</v>
      </c>
      <c r="L166" s="43"/>
      <c r="M166" s="182" t="s">
        <v>19</v>
      </c>
      <c r="N166" s="183" t="s">
        <v>43</v>
      </c>
      <c r="O166" s="83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6" t="s">
        <v>120</v>
      </c>
      <c r="AT166" s="186" t="s">
        <v>115</v>
      </c>
      <c r="AU166" s="186" t="s">
        <v>72</v>
      </c>
      <c r="AY166" s="16" t="s">
        <v>121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6" t="s">
        <v>80</v>
      </c>
      <c r="BK166" s="187">
        <f>ROUND(I166*H166,2)</f>
        <v>0</v>
      </c>
      <c r="BL166" s="16" t="s">
        <v>120</v>
      </c>
      <c r="BM166" s="186" t="s">
        <v>276</v>
      </c>
    </row>
    <row r="167" s="2" customFormat="1">
      <c r="A167" s="37"/>
      <c r="B167" s="38"/>
      <c r="C167" s="39"/>
      <c r="D167" s="188" t="s">
        <v>123</v>
      </c>
      <c r="E167" s="39"/>
      <c r="F167" s="189" t="s">
        <v>277</v>
      </c>
      <c r="G167" s="39"/>
      <c r="H167" s="39"/>
      <c r="I167" s="190"/>
      <c r="J167" s="39"/>
      <c r="K167" s="39"/>
      <c r="L167" s="43"/>
      <c r="M167" s="191"/>
      <c r="N167" s="192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123</v>
      </c>
      <c r="AU167" s="16" t="s">
        <v>72</v>
      </c>
    </row>
    <row r="168" s="2" customFormat="1" ht="33" customHeight="1">
      <c r="A168" s="37"/>
      <c r="B168" s="38"/>
      <c r="C168" s="175" t="s">
        <v>278</v>
      </c>
      <c r="D168" s="175" t="s">
        <v>115</v>
      </c>
      <c r="E168" s="176" t="s">
        <v>279</v>
      </c>
      <c r="F168" s="177" t="s">
        <v>280</v>
      </c>
      <c r="G168" s="178" t="s">
        <v>265</v>
      </c>
      <c r="H168" s="179">
        <v>12</v>
      </c>
      <c r="I168" s="180"/>
      <c r="J168" s="181">
        <f>ROUND(I168*H168,2)</f>
        <v>0</v>
      </c>
      <c r="K168" s="177" t="s">
        <v>119</v>
      </c>
      <c r="L168" s="43"/>
      <c r="M168" s="182" t="s">
        <v>19</v>
      </c>
      <c r="N168" s="183" t="s">
        <v>43</v>
      </c>
      <c r="O168" s="83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6" t="s">
        <v>120</v>
      </c>
      <c r="AT168" s="186" t="s">
        <v>115</v>
      </c>
      <c r="AU168" s="186" t="s">
        <v>72</v>
      </c>
      <c r="AY168" s="16" t="s">
        <v>121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6" t="s">
        <v>80</v>
      </c>
      <c r="BK168" s="187">
        <f>ROUND(I168*H168,2)</f>
        <v>0</v>
      </c>
      <c r="BL168" s="16" t="s">
        <v>120</v>
      </c>
      <c r="BM168" s="186" t="s">
        <v>281</v>
      </c>
    </row>
    <row r="169" s="2" customFormat="1">
      <c r="A169" s="37"/>
      <c r="B169" s="38"/>
      <c r="C169" s="39"/>
      <c r="D169" s="188" t="s">
        <v>123</v>
      </c>
      <c r="E169" s="39"/>
      <c r="F169" s="189" t="s">
        <v>282</v>
      </c>
      <c r="G169" s="39"/>
      <c r="H169" s="39"/>
      <c r="I169" s="190"/>
      <c r="J169" s="39"/>
      <c r="K169" s="39"/>
      <c r="L169" s="43"/>
      <c r="M169" s="191"/>
      <c r="N169" s="192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123</v>
      </c>
      <c r="AU169" s="16" t="s">
        <v>72</v>
      </c>
    </row>
    <row r="170" s="2" customFormat="1" ht="24.15" customHeight="1">
      <c r="A170" s="37"/>
      <c r="B170" s="38"/>
      <c r="C170" s="175" t="s">
        <v>283</v>
      </c>
      <c r="D170" s="175" t="s">
        <v>115</v>
      </c>
      <c r="E170" s="176" t="s">
        <v>284</v>
      </c>
      <c r="F170" s="177" t="s">
        <v>285</v>
      </c>
      <c r="G170" s="178" t="s">
        <v>265</v>
      </c>
      <c r="H170" s="179">
        <v>28</v>
      </c>
      <c r="I170" s="180"/>
      <c r="J170" s="181">
        <f>ROUND(I170*H170,2)</f>
        <v>0</v>
      </c>
      <c r="K170" s="177" t="s">
        <v>119</v>
      </c>
      <c r="L170" s="43"/>
      <c r="M170" s="182" t="s">
        <v>19</v>
      </c>
      <c r="N170" s="183" t="s">
        <v>43</v>
      </c>
      <c r="O170" s="83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6" t="s">
        <v>120</v>
      </c>
      <c r="AT170" s="186" t="s">
        <v>115</v>
      </c>
      <c r="AU170" s="186" t="s">
        <v>72</v>
      </c>
      <c r="AY170" s="16" t="s">
        <v>121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6" t="s">
        <v>80</v>
      </c>
      <c r="BK170" s="187">
        <f>ROUND(I170*H170,2)</f>
        <v>0</v>
      </c>
      <c r="BL170" s="16" t="s">
        <v>120</v>
      </c>
      <c r="BM170" s="186" t="s">
        <v>286</v>
      </c>
    </row>
    <row r="171" s="2" customFormat="1">
      <c r="A171" s="37"/>
      <c r="B171" s="38"/>
      <c r="C171" s="39"/>
      <c r="D171" s="188" t="s">
        <v>123</v>
      </c>
      <c r="E171" s="39"/>
      <c r="F171" s="189" t="s">
        <v>287</v>
      </c>
      <c r="G171" s="39"/>
      <c r="H171" s="39"/>
      <c r="I171" s="190"/>
      <c r="J171" s="39"/>
      <c r="K171" s="39"/>
      <c r="L171" s="43"/>
      <c r="M171" s="191"/>
      <c r="N171" s="192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123</v>
      </c>
      <c r="AU171" s="16" t="s">
        <v>72</v>
      </c>
    </row>
    <row r="172" s="2" customFormat="1" ht="37.8" customHeight="1">
      <c r="A172" s="37"/>
      <c r="B172" s="38"/>
      <c r="C172" s="175" t="s">
        <v>288</v>
      </c>
      <c r="D172" s="175" t="s">
        <v>115</v>
      </c>
      <c r="E172" s="176" t="s">
        <v>289</v>
      </c>
      <c r="F172" s="177" t="s">
        <v>290</v>
      </c>
      <c r="G172" s="178" t="s">
        <v>165</v>
      </c>
      <c r="H172" s="179">
        <v>11070</v>
      </c>
      <c r="I172" s="180"/>
      <c r="J172" s="181">
        <f>ROUND(I172*H172,2)</f>
        <v>0</v>
      </c>
      <c r="K172" s="177" t="s">
        <v>119</v>
      </c>
      <c r="L172" s="43"/>
      <c r="M172" s="182" t="s">
        <v>19</v>
      </c>
      <c r="N172" s="183" t="s">
        <v>43</v>
      </c>
      <c r="O172" s="83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6" t="s">
        <v>120</v>
      </c>
      <c r="AT172" s="186" t="s">
        <v>115</v>
      </c>
      <c r="AU172" s="186" t="s">
        <v>72</v>
      </c>
      <c r="AY172" s="16" t="s">
        <v>121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6" t="s">
        <v>80</v>
      </c>
      <c r="BK172" s="187">
        <f>ROUND(I172*H172,2)</f>
        <v>0</v>
      </c>
      <c r="BL172" s="16" t="s">
        <v>120</v>
      </c>
      <c r="BM172" s="186" t="s">
        <v>291</v>
      </c>
    </row>
    <row r="173" s="2" customFormat="1">
      <c r="A173" s="37"/>
      <c r="B173" s="38"/>
      <c r="C173" s="39"/>
      <c r="D173" s="188" t="s">
        <v>123</v>
      </c>
      <c r="E173" s="39"/>
      <c r="F173" s="189" t="s">
        <v>292</v>
      </c>
      <c r="G173" s="39"/>
      <c r="H173" s="39"/>
      <c r="I173" s="190"/>
      <c r="J173" s="39"/>
      <c r="K173" s="39"/>
      <c r="L173" s="43"/>
      <c r="M173" s="191"/>
      <c r="N173" s="192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123</v>
      </c>
      <c r="AU173" s="16" t="s">
        <v>72</v>
      </c>
    </row>
    <row r="174" s="10" customFormat="1">
      <c r="A174" s="10"/>
      <c r="B174" s="193"/>
      <c r="C174" s="194"/>
      <c r="D174" s="188" t="s">
        <v>125</v>
      </c>
      <c r="E174" s="195" t="s">
        <v>19</v>
      </c>
      <c r="F174" s="196" t="s">
        <v>293</v>
      </c>
      <c r="G174" s="194"/>
      <c r="H174" s="197">
        <v>11070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03" t="s">
        <v>125</v>
      </c>
      <c r="AU174" s="203" t="s">
        <v>72</v>
      </c>
      <c r="AV174" s="10" t="s">
        <v>82</v>
      </c>
      <c r="AW174" s="10" t="s">
        <v>33</v>
      </c>
      <c r="AX174" s="10" t="s">
        <v>80</v>
      </c>
      <c r="AY174" s="203" t="s">
        <v>121</v>
      </c>
    </row>
    <row r="175" s="2" customFormat="1" ht="24.15" customHeight="1">
      <c r="A175" s="37"/>
      <c r="B175" s="38"/>
      <c r="C175" s="175" t="s">
        <v>294</v>
      </c>
      <c r="D175" s="175" t="s">
        <v>115</v>
      </c>
      <c r="E175" s="176" t="s">
        <v>295</v>
      </c>
      <c r="F175" s="177" t="s">
        <v>296</v>
      </c>
      <c r="G175" s="178" t="s">
        <v>157</v>
      </c>
      <c r="H175" s="179">
        <v>5535</v>
      </c>
      <c r="I175" s="180"/>
      <c r="J175" s="181">
        <f>ROUND(I175*H175,2)</f>
        <v>0</v>
      </c>
      <c r="K175" s="177" t="s">
        <v>119</v>
      </c>
      <c r="L175" s="43"/>
      <c r="M175" s="182" t="s">
        <v>19</v>
      </c>
      <c r="N175" s="183" t="s">
        <v>43</v>
      </c>
      <c r="O175" s="83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6" t="s">
        <v>120</v>
      </c>
      <c r="AT175" s="186" t="s">
        <v>115</v>
      </c>
      <c r="AU175" s="186" t="s">
        <v>72</v>
      </c>
      <c r="AY175" s="16" t="s">
        <v>121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6" t="s">
        <v>80</v>
      </c>
      <c r="BK175" s="187">
        <f>ROUND(I175*H175,2)</f>
        <v>0</v>
      </c>
      <c r="BL175" s="16" t="s">
        <v>120</v>
      </c>
      <c r="BM175" s="186" t="s">
        <v>297</v>
      </c>
    </row>
    <row r="176" s="2" customFormat="1">
      <c r="A176" s="37"/>
      <c r="B176" s="38"/>
      <c r="C176" s="39"/>
      <c r="D176" s="188" t="s">
        <v>123</v>
      </c>
      <c r="E176" s="39"/>
      <c r="F176" s="189" t="s">
        <v>298</v>
      </c>
      <c r="G176" s="39"/>
      <c r="H176" s="39"/>
      <c r="I176" s="190"/>
      <c r="J176" s="39"/>
      <c r="K176" s="39"/>
      <c r="L176" s="43"/>
      <c r="M176" s="191"/>
      <c r="N176" s="192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123</v>
      </c>
      <c r="AU176" s="16" t="s">
        <v>72</v>
      </c>
    </row>
    <row r="177" s="2" customFormat="1" ht="24.15" customHeight="1">
      <c r="A177" s="37"/>
      <c r="B177" s="38"/>
      <c r="C177" s="175" t="s">
        <v>299</v>
      </c>
      <c r="D177" s="175" t="s">
        <v>115</v>
      </c>
      <c r="E177" s="176" t="s">
        <v>300</v>
      </c>
      <c r="F177" s="177" t="s">
        <v>301</v>
      </c>
      <c r="G177" s="178" t="s">
        <v>199</v>
      </c>
      <c r="H177" s="179">
        <v>11</v>
      </c>
      <c r="I177" s="180"/>
      <c r="J177" s="181">
        <f>ROUND(I177*H177,2)</f>
        <v>0</v>
      </c>
      <c r="K177" s="177" t="s">
        <v>119</v>
      </c>
      <c r="L177" s="43"/>
      <c r="M177" s="182" t="s">
        <v>19</v>
      </c>
      <c r="N177" s="183" t="s">
        <v>43</v>
      </c>
      <c r="O177" s="83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6" t="s">
        <v>120</v>
      </c>
      <c r="AT177" s="186" t="s">
        <v>115</v>
      </c>
      <c r="AU177" s="186" t="s">
        <v>72</v>
      </c>
      <c r="AY177" s="16" t="s">
        <v>121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6" t="s">
        <v>80</v>
      </c>
      <c r="BK177" s="187">
        <f>ROUND(I177*H177,2)</f>
        <v>0</v>
      </c>
      <c r="BL177" s="16" t="s">
        <v>120</v>
      </c>
      <c r="BM177" s="186" t="s">
        <v>302</v>
      </c>
    </row>
    <row r="178" s="2" customFormat="1">
      <c r="A178" s="37"/>
      <c r="B178" s="38"/>
      <c r="C178" s="39"/>
      <c r="D178" s="188" t="s">
        <v>123</v>
      </c>
      <c r="E178" s="39"/>
      <c r="F178" s="189" t="s">
        <v>303</v>
      </c>
      <c r="G178" s="39"/>
      <c r="H178" s="39"/>
      <c r="I178" s="190"/>
      <c r="J178" s="39"/>
      <c r="K178" s="39"/>
      <c r="L178" s="43"/>
      <c r="M178" s="191"/>
      <c r="N178" s="192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123</v>
      </c>
      <c r="AU178" s="16" t="s">
        <v>72</v>
      </c>
    </row>
    <row r="179" s="10" customFormat="1">
      <c r="A179" s="10"/>
      <c r="B179" s="193"/>
      <c r="C179" s="194"/>
      <c r="D179" s="188" t="s">
        <v>125</v>
      </c>
      <c r="E179" s="195" t="s">
        <v>19</v>
      </c>
      <c r="F179" s="196" t="s">
        <v>304</v>
      </c>
      <c r="G179" s="194"/>
      <c r="H179" s="197">
        <v>11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03" t="s">
        <v>125</v>
      </c>
      <c r="AU179" s="203" t="s">
        <v>72</v>
      </c>
      <c r="AV179" s="10" t="s">
        <v>82</v>
      </c>
      <c r="AW179" s="10" t="s">
        <v>33</v>
      </c>
      <c r="AX179" s="10" t="s">
        <v>80</v>
      </c>
      <c r="AY179" s="203" t="s">
        <v>121</v>
      </c>
    </row>
    <row r="180" s="2" customFormat="1" ht="16.5" customHeight="1">
      <c r="A180" s="37"/>
      <c r="B180" s="38"/>
      <c r="C180" s="175" t="s">
        <v>305</v>
      </c>
      <c r="D180" s="175" t="s">
        <v>115</v>
      </c>
      <c r="E180" s="176" t="s">
        <v>306</v>
      </c>
      <c r="F180" s="177" t="s">
        <v>307</v>
      </c>
      <c r="G180" s="178" t="s">
        <v>199</v>
      </c>
      <c r="H180" s="179">
        <v>5</v>
      </c>
      <c r="I180" s="180"/>
      <c r="J180" s="181">
        <f>ROUND(I180*H180,2)</f>
        <v>0</v>
      </c>
      <c r="K180" s="177" t="s">
        <v>119</v>
      </c>
      <c r="L180" s="43"/>
      <c r="M180" s="182" t="s">
        <v>19</v>
      </c>
      <c r="N180" s="183" t="s">
        <v>43</v>
      </c>
      <c r="O180" s="83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6" t="s">
        <v>120</v>
      </c>
      <c r="AT180" s="186" t="s">
        <v>115</v>
      </c>
      <c r="AU180" s="186" t="s">
        <v>72</v>
      </c>
      <c r="AY180" s="16" t="s">
        <v>121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6" t="s">
        <v>80</v>
      </c>
      <c r="BK180" s="187">
        <f>ROUND(I180*H180,2)</f>
        <v>0</v>
      </c>
      <c r="BL180" s="16" t="s">
        <v>120</v>
      </c>
      <c r="BM180" s="186" t="s">
        <v>308</v>
      </c>
    </row>
    <row r="181" s="2" customFormat="1">
      <c r="A181" s="37"/>
      <c r="B181" s="38"/>
      <c r="C181" s="39"/>
      <c r="D181" s="188" t="s">
        <v>123</v>
      </c>
      <c r="E181" s="39"/>
      <c r="F181" s="189" t="s">
        <v>307</v>
      </c>
      <c r="G181" s="39"/>
      <c r="H181" s="39"/>
      <c r="I181" s="190"/>
      <c r="J181" s="39"/>
      <c r="K181" s="39"/>
      <c r="L181" s="43"/>
      <c r="M181" s="191"/>
      <c r="N181" s="192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123</v>
      </c>
      <c r="AU181" s="16" t="s">
        <v>72</v>
      </c>
    </row>
    <row r="182" s="10" customFormat="1">
      <c r="A182" s="10"/>
      <c r="B182" s="193"/>
      <c r="C182" s="194"/>
      <c r="D182" s="188" t="s">
        <v>125</v>
      </c>
      <c r="E182" s="195" t="s">
        <v>19</v>
      </c>
      <c r="F182" s="196" t="s">
        <v>309</v>
      </c>
      <c r="G182" s="194"/>
      <c r="H182" s="197">
        <v>5</v>
      </c>
      <c r="I182" s="198"/>
      <c r="J182" s="194"/>
      <c r="K182" s="194"/>
      <c r="L182" s="199"/>
      <c r="M182" s="200"/>
      <c r="N182" s="201"/>
      <c r="O182" s="201"/>
      <c r="P182" s="201"/>
      <c r="Q182" s="201"/>
      <c r="R182" s="201"/>
      <c r="S182" s="201"/>
      <c r="T182" s="202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03" t="s">
        <v>125</v>
      </c>
      <c r="AU182" s="203" t="s">
        <v>72</v>
      </c>
      <c r="AV182" s="10" t="s">
        <v>82</v>
      </c>
      <c r="AW182" s="10" t="s">
        <v>33</v>
      </c>
      <c r="AX182" s="10" t="s">
        <v>80</v>
      </c>
      <c r="AY182" s="203" t="s">
        <v>121</v>
      </c>
    </row>
    <row r="183" s="2" customFormat="1" ht="16.5" customHeight="1">
      <c r="A183" s="37"/>
      <c r="B183" s="38"/>
      <c r="C183" s="175" t="s">
        <v>310</v>
      </c>
      <c r="D183" s="175" t="s">
        <v>115</v>
      </c>
      <c r="E183" s="176" t="s">
        <v>311</v>
      </c>
      <c r="F183" s="177" t="s">
        <v>312</v>
      </c>
      <c r="G183" s="178" t="s">
        <v>199</v>
      </c>
      <c r="H183" s="179">
        <v>5</v>
      </c>
      <c r="I183" s="180"/>
      <c r="J183" s="181">
        <f>ROUND(I183*H183,2)</f>
        <v>0</v>
      </c>
      <c r="K183" s="177" t="s">
        <v>119</v>
      </c>
      <c r="L183" s="43"/>
      <c r="M183" s="182" t="s">
        <v>19</v>
      </c>
      <c r="N183" s="183" t="s">
        <v>43</v>
      </c>
      <c r="O183" s="83"/>
      <c r="P183" s="184">
        <f>O183*H183</f>
        <v>0</v>
      </c>
      <c r="Q183" s="184">
        <v>0</v>
      </c>
      <c r="R183" s="184">
        <f>Q183*H183</f>
        <v>0</v>
      </c>
      <c r="S183" s="184">
        <v>0</v>
      </c>
      <c r="T183" s="18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6" t="s">
        <v>120</v>
      </c>
      <c r="AT183" s="186" t="s">
        <v>115</v>
      </c>
      <c r="AU183" s="186" t="s">
        <v>72</v>
      </c>
      <c r="AY183" s="16" t="s">
        <v>121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6" t="s">
        <v>80</v>
      </c>
      <c r="BK183" s="187">
        <f>ROUND(I183*H183,2)</f>
        <v>0</v>
      </c>
      <c r="BL183" s="16" t="s">
        <v>120</v>
      </c>
      <c r="BM183" s="186" t="s">
        <v>313</v>
      </c>
    </row>
    <row r="184" s="2" customFormat="1">
      <c r="A184" s="37"/>
      <c r="B184" s="38"/>
      <c r="C184" s="39"/>
      <c r="D184" s="188" t="s">
        <v>123</v>
      </c>
      <c r="E184" s="39"/>
      <c r="F184" s="189" t="s">
        <v>314</v>
      </c>
      <c r="G184" s="39"/>
      <c r="H184" s="39"/>
      <c r="I184" s="190"/>
      <c r="J184" s="39"/>
      <c r="K184" s="39"/>
      <c r="L184" s="43"/>
      <c r="M184" s="191"/>
      <c r="N184" s="192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123</v>
      </c>
      <c r="AU184" s="16" t="s">
        <v>72</v>
      </c>
    </row>
    <row r="185" s="10" customFormat="1">
      <c r="A185" s="10"/>
      <c r="B185" s="193"/>
      <c r="C185" s="194"/>
      <c r="D185" s="188" t="s">
        <v>125</v>
      </c>
      <c r="E185" s="195" t="s">
        <v>19</v>
      </c>
      <c r="F185" s="196" t="s">
        <v>309</v>
      </c>
      <c r="G185" s="194"/>
      <c r="H185" s="197">
        <v>5</v>
      </c>
      <c r="I185" s="198"/>
      <c r="J185" s="194"/>
      <c r="K185" s="194"/>
      <c r="L185" s="199"/>
      <c r="M185" s="200"/>
      <c r="N185" s="201"/>
      <c r="O185" s="201"/>
      <c r="P185" s="201"/>
      <c r="Q185" s="201"/>
      <c r="R185" s="201"/>
      <c r="S185" s="201"/>
      <c r="T185" s="202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03" t="s">
        <v>125</v>
      </c>
      <c r="AU185" s="203" t="s">
        <v>72</v>
      </c>
      <c r="AV185" s="10" t="s">
        <v>82</v>
      </c>
      <c r="AW185" s="10" t="s">
        <v>33</v>
      </c>
      <c r="AX185" s="10" t="s">
        <v>80</v>
      </c>
      <c r="AY185" s="203" t="s">
        <v>121</v>
      </c>
    </row>
    <row r="186" s="2" customFormat="1" ht="16.5" customHeight="1">
      <c r="A186" s="37"/>
      <c r="B186" s="38"/>
      <c r="C186" s="175" t="s">
        <v>315</v>
      </c>
      <c r="D186" s="175" t="s">
        <v>115</v>
      </c>
      <c r="E186" s="176" t="s">
        <v>316</v>
      </c>
      <c r="F186" s="177" t="s">
        <v>317</v>
      </c>
      <c r="G186" s="178" t="s">
        <v>199</v>
      </c>
      <c r="H186" s="179">
        <v>6</v>
      </c>
      <c r="I186" s="180"/>
      <c r="J186" s="181">
        <f>ROUND(I186*H186,2)</f>
        <v>0</v>
      </c>
      <c r="K186" s="177" t="s">
        <v>119</v>
      </c>
      <c r="L186" s="43"/>
      <c r="M186" s="182" t="s">
        <v>19</v>
      </c>
      <c r="N186" s="183" t="s">
        <v>43</v>
      </c>
      <c r="O186" s="83"/>
      <c r="P186" s="184">
        <f>O186*H186</f>
        <v>0</v>
      </c>
      <c r="Q186" s="184">
        <v>0</v>
      </c>
      <c r="R186" s="184">
        <f>Q186*H186</f>
        <v>0</v>
      </c>
      <c r="S186" s="184">
        <v>0</v>
      </c>
      <c r="T186" s="18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6" t="s">
        <v>120</v>
      </c>
      <c r="AT186" s="186" t="s">
        <v>115</v>
      </c>
      <c r="AU186" s="186" t="s">
        <v>72</v>
      </c>
      <c r="AY186" s="16" t="s">
        <v>121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6" t="s">
        <v>80</v>
      </c>
      <c r="BK186" s="187">
        <f>ROUND(I186*H186,2)</f>
        <v>0</v>
      </c>
      <c r="BL186" s="16" t="s">
        <v>120</v>
      </c>
      <c r="BM186" s="186" t="s">
        <v>318</v>
      </c>
    </row>
    <row r="187" s="2" customFormat="1">
      <c r="A187" s="37"/>
      <c r="B187" s="38"/>
      <c r="C187" s="39"/>
      <c r="D187" s="188" t="s">
        <v>123</v>
      </c>
      <c r="E187" s="39"/>
      <c r="F187" s="189" t="s">
        <v>317</v>
      </c>
      <c r="G187" s="39"/>
      <c r="H187" s="39"/>
      <c r="I187" s="190"/>
      <c r="J187" s="39"/>
      <c r="K187" s="39"/>
      <c r="L187" s="43"/>
      <c r="M187" s="191"/>
      <c r="N187" s="192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123</v>
      </c>
      <c r="AU187" s="16" t="s">
        <v>72</v>
      </c>
    </row>
    <row r="188" s="10" customFormat="1">
      <c r="A188" s="10"/>
      <c r="B188" s="193"/>
      <c r="C188" s="194"/>
      <c r="D188" s="188" t="s">
        <v>125</v>
      </c>
      <c r="E188" s="195" t="s">
        <v>19</v>
      </c>
      <c r="F188" s="196" t="s">
        <v>319</v>
      </c>
      <c r="G188" s="194"/>
      <c r="H188" s="197">
        <v>6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03" t="s">
        <v>125</v>
      </c>
      <c r="AU188" s="203" t="s">
        <v>72</v>
      </c>
      <c r="AV188" s="10" t="s">
        <v>82</v>
      </c>
      <c r="AW188" s="10" t="s">
        <v>33</v>
      </c>
      <c r="AX188" s="10" t="s">
        <v>80</v>
      </c>
      <c r="AY188" s="203" t="s">
        <v>121</v>
      </c>
    </row>
    <row r="189" s="2" customFormat="1" ht="16.5" customHeight="1">
      <c r="A189" s="37"/>
      <c r="B189" s="38"/>
      <c r="C189" s="175" t="s">
        <v>320</v>
      </c>
      <c r="D189" s="175" t="s">
        <v>115</v>
      </c>
      <c r="E189" s="176" t="s">
        <v>321</v>
      </c>
      <c r="F189" s="177" t="s">
        <v>322</v>
      </c>
      <c r="G189" s="178" t="s">
        <v>199</v>
      </c>
      <c r="H189" s="179">
        <v>6</v>
      </c>
      <c r="I189" s="180"/>
      <c r="J189" s="181">
        <f>ROUND(I189*H189,2)</f>
        <v>0</v>
      </c>
      <c r="K189" s="177" t="s">
        <v>119</v>
      </c>
      <c r="L189" s="43"/>
      <c r="M189" s="182" t="s">
        <v>19</v>
      </c>
      <c r="N189" s="183" t="s">
        <v>43</v>
      </c>
      <c r="O189" s="83"/>
      <c r="P189" s="184">
        <f>O189*H189</f>
        <v>0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6" t="s">
        <v>120</v>
      </c>
      <c r="AT189" s="186" t="s">
        <v>115</v>
      </c>
      <c r="AU189" s="186" t="s">
        <v>72</v>
      </c>
      <c r="AY189" s="16" t="s">
        <v>121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6" t="s">
        <v>80</v>
      </c>
      <c r="BK189" s="187">
        <f>ROUND(I189*H189,2)</f>
        <v>0</v>
      </c>
      <c r="BL189" s="16" t="s">
        <v>120</v>
      </c>
      <c r="BM189" s="186" t="s">
        <v>323</v>
      </c>
    </row>
    <row r="190" s="2" customFormat="1">
      <c r="A190" s="37"/>
      <c r="B190" s="38"/>
      <c r="C190" s="39"/>
      <c r="D190" s="188" t="s">
        <v>123</v>
      </c>
      <c r="E190" s="39"/>
      <c r="F190" s="189" t="s">
        <v>324</v>
      </c>
      <c r="G190" s="39"/>
      <c r="H190" s="39"/>
      <c r="I190" s="190"/>
      <c r="J190" s="39"/>
      <c r="K190" s="39"/>
      <c r="L190" s="43"/>
      <c r="M190" s="191"/>
      <c r="N190" s="192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123</v>
      </c>
      <c r="AU190" s="16" t="s">
        <v>72</v>
      </c>
    </row>
    <row r="191" s="10" customFormat="1">
      <c r="A191" s="10"/>
      <c r="B191" s="193"/>
      <c r="C191" s="194"/>
      <c r="D191" s="188" t="s">
        <v>125</v>
      </c>
      <c r="E191" s="195" t="s">
        <v>19</v>
      </c>
      <c r="F191" s="196" t="s">
        <v>319</v>
      </c>
      <c r="G191" s="194"/>
      <c r="H191" s="197">
        <v>6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03" t="s">
        <v>125</v>
      </c>
      <c r="AU191" s="203" t="s">
        <v>72</v>
      </c>
      <c r="AV191" s="10" t="s">
        <v>82</v>
      </c>
      <c r="AW191" s="10" t="s">
        <v>33</v>
      </c>
      <c r="AX191" s="10" t="s">
        <v>80</v>
      </c>
      <c r="AY191" s="203" t="s">
        <v>121</v>
      </c>
    </row>
    <row r="192" s="2" customFormat="1" ht="37.8" customHeight="1">
      <c r="A192" s="37"/>
      <c r="B192" s="38"/>
      <c r="C192" s="175" t="s">
        <v>325</v>
      </c>
      <c r="D192" s="175" t="s">
        <v>115</v>
      </c>
      <c r="E192" s="176" t="s">
        <v>326</v>
      </c>
      <c r="F192" s="177" t="s">
        <v>327</v>
      </c>
      <c r="G192" s="178" t="s">
        <v>199</v>
      </c>
      <c r="H192" s="179">
        <v>102</v>
      </c>
      <c r="I192" s="180"/>
      <c r="J192" s="181">
        <f>ROUND(I192*H192,2)</f>
        <v>0</v>
      </c>
      <c r="K192" s="177" t="s">
        <v>119</v>
      </c>
      <c r="L192" s="43"/>
      <c r="M192" s="182" t="s">
        <v>19</v>
      </c>
      <c r="N192" s="183" t="s">
        <v>43</v>
      </c>
      <c r="O192" s="83"/>
      <c r="P192" s="184">
        <f>O192*H192</f>
        <v>0</v>
      </c>
      <c r="Q192" s="184">
        <v>0</v>
      </c>
      <c r="R192" s="184">
        <f>Q192*H192</f>
        <v>0</v>
      </c>
      <c r="S192" s="184">
        <v>0</v>
      </c>
      <c r="T192" s="18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6" t="s">
        <v>120</v>
      </c>
      <c r="AT192" s="186" t="s">
        <v>115</v>
      </c>
      <c r="AU192" s="186" t="s">
        <v>72</v>
      </c>
      <c r="AY192" s="16" t="s">
        <v>121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6" t="s">
        <v>80</v>
      </c>
      <c r="BK192" s="187">
        <f>ROUND(I192*H192,2)</f>
        <v>0</v>
      </c>
      <c r="BL192" s="16" t="s">
        <v>120</v>
      </c>
      <c r="BM192" s="186" t="s">
        <v>328</v>
      </c>
    </row>
    <row r="193" s="2" customFormat="1">
      <c r="A193" s="37"/>
      <c r="B193" s="38"/>
      <c r="C193" s="39"/>
      <c r="D193" s="188" t="s">
        <v>123</v>
      </c>
      <c r="E193" s="39"/>
      <c r="F193" s="189" t="s">
        <v>329</v>
      </c>
      <c r="G193" s="39"/>
      <c r="H193" s="39"/>
      <c r="I193" s="190"/>
      <c r="J193" s="39"/>
      <c r="K193" s="39"/>
      <c r="L193" s="43"/>
      <c r="M193" s="191"/>
      <c r="N193" s="192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123</v>
      </c>
      <c r="AU193" s="16" t="s">
        <v>72</v>
      </c>
    </row>
    <row r="194" s="2" customFormat="1" ht="24.15" customHeight="1">
      <c r="A194" s="37"/>
      <c r="B194" s="38"/>
      <c r="C194" s="175" t="s">
        <v>330</v>
      </c>
      <c r="D194" s="175" t="s">
        <v>115</v>
      </c>
      <c r="E194" s="176" t="s">
        <v>331</v>
      </c>
      <c r="F194" s="177" t="s">
        <v>332</v>
      </c>
      <c r="G194" s="178" t="s">
        <v>199</v>
      </c>
      <c r="H194" s="179">
        <v>102</v>
      </c>
      <c r="I194" s="180"/>
      <c r="J194" s="181">
        <f>ROUND(I194*H194,2)</f>
        <v>0</v>
      </c>
      <c r="K194" s="177" t="s">
        <v>119</v>
      </c>
      <c r="L194" s="43"/>
      <c r="M194" s="182" t="s">
        <v>19</v>
      </c>
      <c r="N194" s="183" t="s">
        <v>43</v>
      </c>
      <c r="O194" s="83"/>
      <c r="P194" s="184">
        <f>O194*H194</f>
        <v>0</v>
      </c>
      <c r="Q194" s="184">
        <v>0</v>
      </c>
      <c r="R194" s="184">
        <f>Q194*H194</f>
        <v>0</v>
      </c>
      <c r="S194" s="184">
        <v>0</v>
      </c>
      <c r="T194" s="18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6" t="s">
        <v>120</v>
      </c>
      <c r="AT194" s="186" t="s">
        <v>115</v>
      </c>
      <c r="AU194" s="186" t="s">
        <v>72</v>
      </c>
      <c r="AY194" s="16" t="s">
        <v>121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6" t="s">
        <v>80</v>
      </c>
      <c r="BK194" s="187">
        <f>ROUND(I194*H194,2)</f>
        <v>0</v>
      </c>
      <c r="BL194" s="16" t="s">
        <v>120</v>
      </c>
      <c r="BM194" s="186" t="s">
        <v>333</v>
      </c>
    </row>
    <row r="195" s="2" customFormat="1">
      <c r="A195" s="37"/>
      <c r="B195" s="38"/>
      <c r="C195" s="39"/>
      <c r="D195" s="188" t="s">
        <v>123</v>
      </c>
      <c r="E195" s="39"/>
      <c r="F195" s="189" t="s">
        <v>332</v>
      </c>
      <c r="G195" s="39"/>
      <c r="H195" s="39"/>
      <c r="I195" s="190"/>
      <c r="J195" s="39"/>
      <c r="K195" s="39"/>
      <c r="L195" s="43"/>
      <c r="M195" s="191"/>
      <c r="N195" s="192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123</v>
      </c>
      <c r="AU195" s="16" t="s">
        <v>72</v>
      </c>
    </row>
    <row r="196" s="2" customFormat="1" ht="21.75" customHeight="1">
      <c r="A196" s="37"/>
      <c r="B196" s="38"/>
      <c r="C196" s="175" t="s">
        <v>334</v>
      </c>
      <c r="D196" s="175" t="s">
        <v>115</v>
      </c>
      <c r="E196" s="176" t="s">
        <v>335</v>
      </c>
      <c r="F196" s="177" t="s">
        <v>336</v>
      </c>
      <c r="G196" s="178" t="s">
        <v>199</v>
      </c>
      <c r="H196" s="179">
        <v>194</v>
      </c>
      <c r="I196" s="180"/>
      <c r="J196" s="181">
        <f>ROUND(I196*H196,2)</f>
        <v>0</v>
      </c>
      <c r="K196" s="177" t="s">
        <v>119</v>
      </c>
      <c r="L196" s="43"/>
      <c r="M196" s="182" t="s">
        <v>19</v>
      </c>
      <c r="N196" s="183" t="s">
        <v>43</v>
      </c>
      <c r="O196" s="83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6" t="s">
        <v>120</v>
      </c>
      <c r="AT196" s="186" t="s">
        <v>115</v>
      </c>
      <c r="AU196" s="186" t="s">
        <v>72</v>
      </c>
      <c r="AY196" s="16" t="s">
        <v>121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6" t="s">
        <v>80</v>
      </c>
      <c r="BK196" s="187">
        <f>ROUND(I196*H196,2)</f>
        <v>0</v>
      </c>
      <c r="BL196" s="16" t="s">
        <v>120</v>
      </c>
      <c r="BM196" s="186" t="s">
        <v>337</v>
      </c>
    </row>
    <row r="197" s="2" customFormat="1">
      <c r="A197" s="37"/>
      <c r="B197" s="38"/>
      <c r="C197" s="39"/>
      <c r="D197" s="188" t="s">
        <v>123</v>
      </c>
      <c r="E197" s="39"/>
      <c r="F197" s="189" t="s">
        <v>338</v>
      </c>
      <c r="G197" s="39"/>
      <c r="H197" s="39"/>
      <c r="I197" s="190"/>
      <c r="J197" s="39"/>
      <c r="K197" s="39"/>
      <c r="L197" s="43"/>
      <c r="M197" s="191"/>
      <c r="N197" s="192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123</v>
      </c>
      <c r="AU197" s="16" t="s">
        <v>72</v>
      </c>
    </row>
    <row r="198" s="2" customFormat="1" ht="16.5" customHeight="1">
      <c r="A198" s="37"/>
      <c r="B198" s="38"/>
      <c r="C198" s="214" t="s">
        <v>339</v>
      </c>
      <c r="D198" s="214" t="s">
        <v>147</v>
      </c>
      <c r="E198" s="215" t="s">
        <v>340</v>
      </c>
      <c r="F198" s="216" t="s">
        <v>341</v>
      </c>
      <c r="G198" s="217" t="s">
        <v>199</v>
      </c>
      <c r="H198" s="218">
        <v>194</v>
      </c>
      <c r="I198" s="219"/>
      <c r="J198" s="220">
        <f>ROUND(I198*H198,2)</f>
        <v>0</v>
      </c>
      <c r="K198" s="216" t="s">
        <v>119</v>
      </c>
      <c r="L198" s="221"/>
      <c r="M198" s="222" t="s">
        <v>19</v>
      </c>
      <c r="N198" s="223" t="s">
        <v>43</v>
      </c>
      <c r="O198" s="83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6" t="s">
        <v>151</v>
      </c>
      <c r="AT198" s="186" t="s">
        <v>147</v>
      </c>
      <c r="AU198" s="186" t="s">
        <v>72</v>
      </c>
      <c r="AY198" s="16" t="s">
        <v>121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6" t="s">
        <v>80</v>
      </c>
      <c r="BK198" s="187">
        <f>ROUND(I198*H198,2)</f>
        <v>0</v>
      </c>
      <c r="BL198" s="16" t="s">
        <v>120</v>
      </c>
      <c r="BM198" s="186" t="s">
        <v>342</v>
      </c>
    </row>
    <row r="199" s="2" customFormat="1">
      <c r="A199" s="37"/>
      <c r="B199" s="38"/>
      <c r="C199" s="39"/>
      <c r="D199" s="188" t="s">
        <v>123</v>
      </c>
      <c r="E199" s="39"/>
      <c r="F199" s="189" t="s">
        <v>341</v>
      </c>
      <c r="G199" s="39"/>
      <c r="H199" s="39"/>
      <c r="I199" s="190"/>
      <c r="J199" s="39"/>
      <c r="K199" s="39"/>
      <c r="L199" s="43"/>
      <c r="M199" s="191"/>
      <c r="N199" s="192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123</v>
      </c>
      <c r="AU199" s="16" t="s">
        <v>72</v>
      </c>
    </row>
    <row r="200" s="2" customFormat="1" ht="21.75" customHeight="1">
      <c r="A200" s="37"/>
      <c r="B200" s="38"/>
      <c r="C200" s="175" t="s">
        <v>343</v>
      </c>
      <c r="D200" s="175" t="s">
        <v>115</v>
      </c>
      <c r="E200" s="176" t="s">
        <v>344</v>
      </c>
      <c r="F200" s="177" t="s">
        <v>345</v>
      </c>
      <c r="G200" s="178" t="s">
        <v>150</v>
      </c>
      <c r="H200" s="179">
        <v>6232</v>
      </c>
      <c r="I200" s="180"/>
      <c r="J200" s="181">
        <f>ROUND(I200*H200,2)</f>
        <v>0</v>
      </c>
      <c r="K200" s="177" t="s">
        <v>119</v>
      </c>
      <c r="L200" s="43"/>
      <c r="M200" s="182" t="s">
        <v>19</v>
      </c>
      <c r="N200" s="183" t="s">
        <v>43</v>
      </c>
      <c r="O200" s="83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6" t="s">
        <v>120</v>
      </c>
      <c r="AT200" s="186" t="s">
        <v>115</v>
      </c>
      <c r="AU200" s="186" t="s">
        <v>72</v>
      </c>
      <c r="AY200" s="16" t="s">
        <v>121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6" t="s">
        <v>80</v>
      </c>
      <c r="BK200" s="187">
        <f>ROUND(I200*H200,2)</f>
        <v>0</v>
      </c>
      <c r="BL200" s="16" t="s">
        <v>120</v>
      </c>
      <c r="BM200" s="186" t="s">
        <v>346</v>
      </c>
    </row>
    <row r="201" s="2" customFormat="1">
      <c r="A201" s="37"/>
      <c r="B201" s="38"/>
      <c r="C201" s="39"/>
      <c r="D201" s="188" t="s">
        <v>123</v>
      </c>
      <c r="E201" s="39"/>
      <c r="F201" s="189" t="s">
        <v>347</v>
      </c>
      <c r="G201" s="39"/>
      <c r="H201" s="39"/>
      <c r="I201" s="190"/>
      <c r="J201" s="39"/>
      <c r="K201" s="39"/>
      <c r="L201" s="43"/>
      <c r="M201" s="191"/>
      <c r="N201" s="192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123</v>
      </c>
      <c r="AU201" s="16" t="s">
        <v>72</v>
      </c>
    </row>
    <row r="202" s="10" customFormat="1">
      <c r="A202" s="10"/>
      <c r="B202" s="193"/>
      <c r="C202" s="194"/>
      <c r="D202" s="188" t="s">
        <v>125</v>
      </c>
      <c r="E202" s="195" t="s">
        <v>19</v>
      </c>
      <c r="F202" s="196" t="s">
        <v>348</v>
      </c>
      <c r="G202" s="194"/>
      <c r="H202" s="197">
        <v>6232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T202" s="203" t="s">
        <v>125</v>
      </c>
      <c r="AU202" s="203" t="s">
        <v>72</v>
      </c>
      <c r="AV202" s="10" t="s">
        <v>82</v>
      </c>
      <c r="AW202" s="10" t="s">
        <v>33</v>
      </c>
      <c r="AX202" s="10" t="s">
        <v>80</v>
      </c>
      <c r="AY202" s="203" t="s">
        <v>121</v>
      </c>
    </row>
    <row r="203" s="2" customFormat="1" ht="24.15" customHeight="1">
      <c r="A203" s="37"/>
      <c r="B203" s="38"/>
      <c r="C203" s="175" t="s">
        <v>349</v>
      </c>
      <c r="D203" s="175" t="s">
        <v>115</v>
      </c>
      <c r="E203" s="176" t="s">
        <v>350</v>
      </c>
      <c r="F203" s="177" t="s">
        <v>351</v>
      </c>
      <c r="G203" s="178" t="s">
        <v>150</v>
      </c>
      <c r="H203" s="179">
        <v>20.931000000000001</v>
      </c>
      <c r="I203" s="180"/>
      <c r="J203" s="181">
        <f>ROUND(I203*H203,2)</f>
        <v>0</v>
      </c>
      <c r="K203" s="177" t="s">
        <v>119</v>
      </c>
      <c r="L203" s="43"/>
      <c r="M203" s="182" t="s">
        <v>19</v>
      </c>
      <c r="N203" s="183" t="s">
        <v>43</v>
      </c>
      <c r="O203" s="83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6" t="s">
        <v>120</v>
      </c>
      <c r="AT203" s="186" t="s">
        <v>115</v>
      </c>
      <c r="AU203" s="186" t="s">
        <v>72</v>
      </c>
      <c r="AY203" s="16" t="s">
        <v>121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6" t="s">
        <v>80</v>
      </c>
      <c r="BK203" s="187">
        <f>ROUND(I203*H203,2)</f>
        <v>0</v>
      </c>
      <c r="BL203" s="16" t="s">
        <v>120</v>
      </c>
      <c r="BM203" s="186" t="s">
        <v>352</v>
      </c>
    </row>
    <row r="204" s="2" customFormat="1">
      <c r="A204" s="37"/>
      <c r="B204" s="38"/>
      <c r="C204" s="39"/>
      <c r="D204" s="188" t="s">
        <v>123</v>
      </c>
      <c r="E204" s="39"/>
      <c r="F204" s="189" t="s">
        <v>353</v>
      </c>
      <c r="G204" s="39"/>
      <c r="H204" s="39"/>
      <c r="I204" s="190"/>
      <c r="J204" s="39"/>
      <c r="K204" s="39"/>
      <c r="L204" s="43"/>
      <c r="M204" s="191"/>
      <c r="N204" s="192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123</v>
      </c>
      <c r="AU204" s="16" t="s">
        <v>72</v>
      </c>
    </row>
    <row r="205" s="10" customFormat="1">
      <c r="A205" s="10"/>
      <c r="B205" s="193"/>
      <c r="C205" s="194"/>
      <c r="D205" s="188" t="s">
        <v>125</v>
      </c>
      <c r="E205" s="195" t="s">
        <v>19</v>
      </c>
      <c r="F205" s="196" t="s">
        <v>354</v>
      </c>
      <c r="G205" s="194"/>
      <c r="H205" s="197">
        <v>20.931000000000001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03" t="s">
        <v>125</v>
      </c>
      <c r="AU205" s="203" t="s">
        <v>72</v>
      </c>
      <c r="AV205" s="10" t="s">
        <v>82</v>
      </c>
      <c r="AW205" s="10" t="s">
        <v>33</v>
      </c>
      <c r="AX205" s="10" t="s">
        <v>80</v>
      </c>
      <c r="AY205" s="203" t="s">
        <v>121</v>
      </c>
    </row>
    <row r="206" s="2" customFormat="1" ht="49.05" customHeight="1">
      <c r="A206" s="37"/>
      <c r="B206" s="38"/>
      <c r="C206" s="175" t="s">
        <v>355</v>
      </c>
      <c r="D206" s="175" t="s">
        <v>115</v>
      </c>
      <c r="E206" s="176" t="s">
        <v>356</v>
      </c>
      <c r="F206" s="177" t="s">
        <v>357</v>
      </c>
      <c r="G206" s="178" t="s">
        <v>150</v>
      </c>
      <c r="H206" s="179">
        <v>47.832999999999998</v>
      </c>
      <c r="I206" s="180"/>
      <c r="J206" s="181">
        <f>ROUND(I206*H206,2)</f>
        <v>0</v>
      </c>
      <c r="K206" s="177" t="s">
        <v>119</v>
      </c>
      <c r="L206" s="43"/>
      <c r="M206" s="182" t="s">
        <v>19</v>
      </c>
      <c r="N206" s="183" t="s">
        <v>43</v>
      </c>
      <c r="O206" s="83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6" t="s">
        <v>120</v>
      </c>
      <c r="AT206" s="186" t="s">
        <v>115</v>
      </c>
      <c r="AU206" s="186" t="s">
        <v>72</v>
      </c>
      <c r="AY206" s="16" t="s">
        <v>121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6" t="s">
        <v>80</v>
      </c>
      <c r="BK206" s="187">
        <f>ROUND(I206*H206,2)</f>
        <v>0</v>
      </c>
      <c r="BL206" s="16" t="s">
        <v>120</v>
      </c>
      <c r="BM206" s="186" t="s">
        <v>358</v>
      </c>
    </row>
    <row r="207" s="2" customFormat="1">
      <c r="A207" s="37"/>
      <c r="B207" s="38"/>
      <c r="C207" s="39"/>
      <c r="D207" s="188" t="s">
        <v>123</v>
      </c>
      <c r="E207" s="39"/>
      <c r="F207" s="189" t="s">
        <v>359</v>
      </c>
      <c r="G207" s="39"/>
      <c r="H207" s="39"/>
      <c r="I207" s="190"/>
      <c r="J207" s="39"/>
      <c r="K207" s="39"/>
      <c r="L207" s="43"/>
      <c r="M207" s="191"/>
      <c r="N207" s="192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123</v>
      </c>
      <c r="AU207" s="16" t="s">
        <v>72</v>
      </c>
    </row>
    <row r="208" s="10" customFormat="1">
      <c r="A208" s="10"/>
      <c r="B208" s="193"/>
      <c r="C208" s="194"/>
      <c r="D208" s="188" t="s">
        <v>125</v>
      </c>
      <c r="E208" s="195" t="s">
        <v>19</v>
      </c>
      <c r="F208" s="196" t="s">
        <v>360</v>
      </c>
      <c r="G208" s="194"/>
      <c r="H208" s="197">
        <v>2.9020000000000001</v>
      </c>
      <c r="I208" s="198"/>
      <c r="J208" s="194"/>
      <c r="K208" s="194"/>
      <c r="L208" s="199"/>
      <c r="M208" s="200"/>
      <c r="N208" s="201"/>
      <c r="O208" s="201"/>
      <c r="P208" s="201"/>
      <c r="Q208" s="201"/>
      <c r="R208" s="201"/>
      <c r="S208" s="201"/>
      <c r="T208" s="202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03" t="s">
        <v>125</v>
      </c>
      <c r="AU208" s="203" t="s">
        <v>72</v>
      </c>
      <c r="AV208" s="10" t="s">
        <v>82</v>
      </c>
      <c r="AW208" s="10" t="s">
        <v>33</v>
      </c>
      <c r="AX208" s="10" t="s">
        <v>72</v>
      </c>
      <c r="AY208" s="203" t="s">
        <v>121</v>
      </c>
    </row>
    <row r="209" s="10" customFormat="1">
      <c r="A209" s="10"/>
      <c r="B209" s="193"/>
      <c r="C209" s="194"/>
      <c r="D209" s="188" t="s">
        <v>125</v>
      </c>
      <c r="E209" s="195" t="s">
        <v>19</v>
      </c>
      <c r="F209" s="196" t="s">
        <v>361</v>
      </c>
      <c r="G209" s="194"/>
      <c r="H209" s="197">
        <v>2.8799999999999999</v>
      </c>
      <c r="I209" s="198"/>
      <c r="J209" s="194"/>
      <c r="K209" s="194"/>
      <c r="L209" s="199"/>
      <c r="M209" s="200"/>
      <c r="N209" s="201"/>
      <c r="O209" s="201"/>
      <c r="P209" s="201"/>
      <c r="Q209" s="201"/>
      <c r="R209" s="201"/>
      <c r="S209" s="201"/>
      <c r="T209" s="202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03" t="s">
        <v>125</v>
      </c>
      <c r="AU209" s="203" t="s">
        <v>72</v>
      </c>
      <c r="AV209" s="10" t="s">
        <v>82</v>
      </c>
      <c r="AW209" s="10" t="s">
        <v>33</v>
      </c>
      <c r="AX209" s="10" t="s">
        <v>72</v>
      </c>
      <c r="AY209" s="203" t="s">
        <v>121</v>
      </c>
    </row>
    <row r="210" s="10" customFormat="1">
      <c r="A210" s="10"/>
      <c r="B210" s="193"/>
      <c r="C210" s="194"/>
      <c r="D210" s="188" t="s">
        <v>125</v>
      </c>
      <c r="E210" s="195" t="s">
        <v>19</v>
      </c>
      <c r="F210" s="196" t="s">
        <v>354</v>
      </c>
      <c r="G210" s="194"/>
      <c r="H210" s="197">
        <v>20.931000000000001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03" t="s">
        <v>125</v>
      </c>
      <c r="AU210" s="203" t="s">
        <v>72</v>
      </c>
      <c r="AV210" s="10" t="s">
        <v>82</v>
      </c>
      <c r="AW210" s="10" t="s">
        <v>33</v>
      </c>
      <c r="AX210" s="10" t="s">
        <v>72</v>
      </c>
      <c r="AY210" s="203" t="s">
        <v>121</v>
      </c>
    </row>
    <row r="211" s="10" customFormat="1">
      <c r="A211" s="10"/>
      <c r="B211" s="193"/>
      <c r="C211" s="194"/>
      <c r="D211" s="188" t="s">
        <v>125</v>
      </c>
      <c r="E211" s="195" t="s">
        <v>19</v>
      </c>
      <c r="F211" s="196" t="s">
        <v>362</v>
      </c>
      <c r="G211" s="194"/>
      <c r="H211" s="197">
        <v>21.120000000000001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03" t="s">
        <v>125</v>
      </c>
      <c r="AU211" s="203" t="s">
        <v>72</v>
      </c>
      <c r="AV211" s="10" t="s">
        <v>82</v>
      </c>
      <c r="AW211" s="10" t="s">
        <v>33</v>
      </c>
      <c r="AX211" s="10" t="s">
        <v>72</v>
      </c>
      <c r="AY211" s="203" t="s">
        <v>121</v>
      </c>
    </row>
    <row r="212" s="12" customFormat="1">
      <c r="A212" s="12"/>
      <c r="B212" s="224"/>
      <c r="C212" s="225"/>
      <c r="D212" s="188" t="s">
        <v>125</v>
      </c>
      <c r="E212" s="226" t="s">
        <v>19</v>
      </c>
      <c r="F212" s="227" t="s">
        <v>162</v>
      </c>
      <c r="G212" s="225"/>
      <c r="H212" s="228">
        <v>47.832999999999998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4" t="s">
        <v>125</v>
      </c>
      <c r="AU212" s="234" t="s">
        <v>72</v>
      </c>
      <c r="AV212" s="12" t="s">
        <v>120</v>
      </c>
      <c r="AW212" s="12" t="s">
        <v>33</v>
      </c>
      <c r="AX212" s="12" t="s">
        <v>80</v>
      </c>
      <c r="AY212" s="234" t="s">
        <v>121</v>
      </c>
    </row>
    <row r="213" s="2" customFormat="1" ht="55.5" customHeight="1">
      <c r="A213" s="37"/>
      <c r="B213" s="38"/>
      <c r="C213" s="175" t="s">
        <v>363</v>
      </c>
      <c r="D213" s="175" t="s">
        <v>115</v>
      </c>
      <c r="E213" s="176" t="s">
        <v>364</v>
      </c>
      <c r="F213" s="177" t="s">
        <v>365</v>
      </c>
      <c r="G213" s="178" t="s">
        <v>150</v>
      </c>
      <c r="H213" s="179">
        <v>104.428</v>
      </c>
      <c r="I213" s="180"/>
      <c r="J213" s="181">
        <f>ROUND(I213*H213,2)</f>
        <v>0</v>
      </c>
      <c r="K213" s="177" t="s">
        <v>119</v>
      </c>
      <c r="L213" s="43"/>
      <c r="M213" s="182" t="s">
        <v>19</v>
      </c>
      <c r="N213" s="183" t="s">
        <v>43</v>
      </c>
      <c r="O213" s="83"/>
      <c r="P213" s="184">
        <f>O213*H213</f>
        <v>0</v>
      </c>
      <c r="Q213" s="184">
        <v>0</v>
      </c>
      <c r="R213" s="184">
        <f>Q213*H213</f>
        <v>0</v>
      </c>
      <c r="S213" s="184">
        <v>0</v>
      </c>
      <c r="T213" s="18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6" t="s">
        <v>120</v>
      </c>
      <c r="AT213" s="186" t="s">
        <v>115</v>
      </c>
      <c r="AU213" s="186" t="s">
        <v>72</v>
      </c>
      <c r="AY213" s="16" t="s">
        <v>121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6" t="s">
        <v>80</v>
      </c>
      <c r="BK213" s="187">
        <f>ROUND(I213*H213,2)</f>
        <v>0</v>
      </c>
      <c r="BL213" s="16" t="s">
        <v>120</v>
      </c>
      <c r="BM213" s="186" t="s">
        <v>366</v>
      </c>
    </row>
    <row r="214" s="2" customFormat="1">
      <c r="A214" s="37"/>
      <c r="B214" s="38"/>
      <c r="C214" s="39"/>
      <c r="D214" s="188" t="s">
        <v>123</v>
      </c>
      <c r="E214" s="39"/>
      <c r="F214" s="189" t="s">
        <v>367</v>
      </c>
      <c r="G214" s="39"/>
      <c r="H214" s="39"/>
      <c r="I214" s="190"/>
      <c r="J214" s="39"/>
      <c r="K214" s="39"/>
      <c r="L214" s="43"/>
      <c r="M214" s="191"/>
      <c r="N214" s="192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123</v>
      </c>
      <c r="AU214" s="16" t="s">
        <v>72</v>
      </c>
    </row>
    <row r="215" s="10" customFormat="1">
      <c r="A215" s="10"/>
      <c r="B215" s="193"/>
      <c r="C215" s="194"/>
      <c r="D215" s="188" t="s">
        <v>125</v>
      </c>
      <c r="E215" s="195" t="s">
        <v>19</v>
      </c>
      <c r="F215" s="196" t="s">
        <v>368</v>
      </c>
      <c r="G215" s="194"/>
      <c r="H215" s="197">
        <v>98.668000000000006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T215" s="203" t="s">
        <v>125</v>
      </c>
      <c r="AU215" s="203" t="s">
        <v>72</v>
      </c>
      <c r="AV215" s="10" t="s">
        <v>82</v>
      </c>
      <c r="AW215" s="10" t="s">
        <v>33</v>
      </c>
      <c r="AX215" s="10" t="s">
        <v>72</v>
      </c>
      <c r="AY215" s="203" t="s">
        <v>121</v>
      </c>
    </row>
    <row r="216" s="10" customFormat="1">
      <c r="A216" s="10"/>
      <c r="B216" s="193"/>
      <c r="C216" s="194"/>
      <c r="D216" s="188" t="s">
        <v>125</v>
      </c>
      <c r="E216" s="195" t="s">
        <v>19</v>
      </c>
      <c r="F216" s="196" t="s">
        <v>369</v>
      </c>
      <c r="G216" s="194"/>
      <c r="H216" s="197">
        <v>5.7599999999999998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03" t="s">
        <v>125</v>
      </c>
      <c r="AU216" s="203" t="s">
        <v>72</v>
      </c>
      <c r="AV216" s="10" t="s">
        <v>82</v>
      </c>
      <c r="AW216" s="10" t="s">
        <v>33</v>
      </c>
      <c r="AX216" s="10" t="s">
        <v>72</v>
      </c>
      <c r="AY216" s="203" t="s">
        <v>121</v>
      </c>
    </row>
    <row r="217" s="12" customFormat="1">
      <c r="A217" s="12"/>
      <c r="B217" s="224"/>
      <c r="C217" s="225"/>
      <c r="D217" s="188" t="s">
        <v>125</v>
      </c>
      <c r="E217" s="226" t="s">
        <v>19</v>
      </c>
      <c r="F217" s="227" t="s">
        <v>162</v>
      </c>
      <c r="G217" s="225"/>
      <c r="H217" s="228">
        <v>104.428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4" t="s">
        <v>125</v>
      </c>
      <c r="AU217" s="234" t="s">
        <v>72</v>
      </c>
      <c r="AV217" s="12" t="s">
        <v>120</v>
      </c>
      <c r="AW217" s="12" t="s">
        <v>33</v>
      </c>
      <c r="AX217" s="12" t="s">
        <v>80</v>
      </c>
      <c r="AY217" s="234" t="s">
        <v>121</v>
      </c>
    </row>
    <row r="218" s="2" customFormat="1" ht="37.8" customHeight="1">
      <c r="A218" s="37"/>
      <c r="B218" s="38"/>
      <c r="C218" s="175" t="s">
        <v>370</v>
      </c>
      <c r="D218" s="175" t="s">
        <v>115</v>
      </c>
      <c r="E218" s="176" t="s">
        <v>371</v>
      </c>
      <c r="F218" s="177" t="s">
        <v>372</v>
      </c>
      <c r="G218" s="178" t="s">
        <v>150</v>
      </c>
      <c r="H218" s="179">
        <v>17322.413</v>
      </c>
      <c r="I218" s="180"/>
      <c r="J218" s="181">
        <f>ROUND(I218*H218,2)</f>
        <v>0</v>
      </c>
      <c r="K218" s="177" t="s">
        <v>119</v>
      </c>
      <c r="L218" s="43"/>
      <c r="M218" s="182" t="s">
        <v>19</v>
      </c>
      <c r="N218" s="183" t="s">
        <v>43</v>
      </c>
      <c r="O218" s="83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6" t="s">
        <v>120</v>
      </c>
      <c r="AT218" s="186" t="s">
        <v>115</v>
      </c>
      <c r="AU218" s="186" t="s">
        <v>72</v>
      </c>
      <c r="AY218" s="16" t="s">
        <v>121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6" t="s">
        <v>80</v>
      </c>
      <c r="BK218" s="187">
        <f>ROUND(I218*H218,2)</f>
        <v>0</v>
      </c>
      <c r="BL218" s="16" t="s">
        <v>120</v>
      </c>
      <c r="BM218" s="186" t="s">
        <v>373</v>
      </c>
    </row>
    <row r="219" s="2" customFormat="1">
      <c r="A219" s="37"/>
      <c r="B219" s="38"/>
      <c r="C219" s="39"/>
      <c r="D219" s="188" t="s">
        <v>123</v>
      </c>
      <c r="E219" s="39"/>
      <c r="F219" s="189" t="s">
        <v>374</v>
      </c>
      <c r="G219" s="39"/>
      <c r="H219" s="39"/>
      <c r="I219" s="190"/>
      <c r="J219" s="39"/>
      <c r="K219" s="39"/>
      <c r="L219" s="43"/>
      <c r="M219" s="191"/>
      <c r="N219" s="192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123</v>
      </c>
      <c r="AU219" s="16" t="s">
        <v>72</v>
      </c>
    </row>
    <row r="220" s="10" customFormat="1">
      <c r="A220" s="10"/>
      <c r="B220" s="193"/>
      <c r="C220" s="194"/>
      <c r="D220" s="188" t="s">
        <v>125</v>
      </c>
      <c r="E220" s="195" t="s">
        <v>19</v>
      </c>
      <c r="F220" s="196" t="s">
        <v>375</v>
      </c>
      <c r="G220" s="194"/>
      <c r="H220" s="197">
        <v>4397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T220" s="203" t="s">
        <v>125</v>
      </c>
      <c r="AU220" s="203" t="s">
        <v>72</v>
      </c>
      <c r="AV220" s="10" t="s">
        <v>82</v>
      </c>
      <c r="AW220" s="10" t="s">
        <v>33</v>
      </c>
      <c r="AX220" s="10" t="s">
        <v>72</v>
      </c>
      <c r="AY220" s="203" t="s">
        <v>121</v>
      </c>
    </row>
    <row r="221" s="10" customFormat="1">
      <c r="A221" s="10"/>
      <c r="B221" s="193"/>
      <c r="C221" s="194"/>
      <c r="D221" s="188" t="s">
        <v>125</v>
      </c>
      <c r="E221" s="195" t="s">
        <v>19</v>
      </c>
      <c r="F221" s="196" t="s">
        <v>376</v>
      </c>
      <c r="G221" s="194"/>
      <c r="H221" s="197">
        <v>0.063</v>
      </c>
      <c r="I221" s="198"/>
      <c r="J221" s="194"/>
      <c r="K221" s="194"/>
      <c r="L221" s="199"/>
      <c r="M221" s="200"/>
      <c r="N221" s="201"/>
      <c r="O221" s="201"/>
      <c r="P221" s="201"/>
      <c r="Q221" s="201"/>
      <c r="R221" s="201"/>
      <c r="S221" s="201"/>
      <c r="T221" s="202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T221" s="203" t="s">
        <v>125</v>
      </c>
      <c r="AU221" s="203" t="s">
        <v>72</v>
      </c>
      <c r="AV221" s="10" t="s">
        <v>82</v>
      </c>
      <c r="AW221" s="10" t="s">
        <v>33</v>
      </c>
      <c r="AX221" s="10" t="s">
        <v>72</v>
      </c>
      <c r="AY221" s="203" t="s">
        <v>121</v>
      </c>
    </row>
    <row r="222" s="10" customFormat="1">
      <c r="A222" s="10"/>
      <c r="B222" s="193"/>
      <c r="C222" s="194"/>
      <c r="D222" s="188" t="s">
        <v>125</v>
      </c>
      <c r="E222" s="195" t="s">
        <v>19</v>
      </c>
      <c r="F222" s="196" t="s">
        <v>377</v>
      </c>
      <c r="G222" s="194"/>
      <c r="H222" s="197">
        <v>136.40000000000001</v>
      </c>
      <c r="I222" s="198"/>
      <c r="J222" s="194"/>
      <c r="K222" s="194"/>
      <c r="L222" s="199"/>
      <c r="M222" s="200"/>
      <c r="N222" s="201"/>
      <c r="O222" s="201"/>
      <c r="P222" s="201"/>
      <c r="Q222" s="201"/>
      <c r="R222" s="201"/>
      <c r="S222" s="201"/>
      <c r="T222" s="202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03" t="s">
        <v>125</v>
      </c>
      <c r="AU222" s="203" t="s">
        <v>72</v>
      </c>
      <c r="AV222" s="10" t="s">
        <v>82</v>
      </c>
      <c r="AW222" s="10" t="s">
        <v>33</v>
      </c>
      <c r="AX222" s="10" t="s">
        <v>72</v>
      </c>
      <c r="AY222" s="203" t="s">
        <v>121</v>
      </c>
    </row>
    <row r="223" s="10" customFormat="1">
      <c r="A223" s="10"/>
      <c r="B223" s="193"/>
      <c r="C223" s="194"/>
      <c r="D223" s="188" t="s">
        <v>125</v>
      </c>
      <c r="E223" s="195" t="s">
        <v>19</v>
      </c>
      <c r="F223" s="196" t="s">
        <v>378</v>
      </c>
      <c r="G223" s="194"/>
      <c r="H223" s="197">
        <v>156.19999999999999</v>
      </c>
      <c r="I223" s="198"/>
      <c r="J223" s="194"/>
      <c r="K223" s="194"/>
      <c r="L223" s="199"/>
      <c r="M223" s="200"/>
      <c r="N223" s="201"/>
      <c r="O223" s="201"/>
      <c r="P223" s="201"/>
      <c r="Q223" s="201"/>
      <c r="R223" s="201"/>
      <c r="S223" s="201"/>
      <c r="T223" s="202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T223" s="203" t="s">
        <v>125</v>
      </c>
      <c r="AU223" s="203" t="s">
        <v>72</v>
      </c>
      <c r="AV223" s="10" t="s">
        <v>82</v>
      </c>
      <c r="AW223" s="10" t="s">
        <v>33</v>
      </c>
      <c r="AX223" s="10" t="s">
        <v>72</v>
      </c>
      <c r="AY223" s="203" t="s">
        <v>121</v>
      </c>
    </row>
    <row r="224" s="10" customFormat="1">
      <c r="A224" s="10"/>
      <c r="B224" s="193"/>
      <c r="C224" s="194"/>
      <c r="D224" s="188" t="s">
        <v>125</v>
      </c>
      <c r="E224" s="195" t="s">
        <v>19</v>
      </c>
      <c r="F224" s="196" t="s">
        <v>379</v>
      </c>
      <c r="G224" s="194"/>
      <c r="H224" s="197">
        <v>6232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T224" s="203" t="s">
        <v>125</v>
      </c>
      <c r="AU224" s="203" t="s">
        <v>72</v>
      </c>
      <c r="AV224" s="10" t="s">
        <v>82</v>
      </c>
      <c r="AW224" s="10" t="s">
        <v>33</v>
      </c>
      <c r="AX224" s="10" t="s">
        <v>72</v>
      </c>
      <c r="AY224" s="203" t="s">
        <v>121</v>
      </c>
    </row>
    <row r="225" s="10" customFormat="1">
      <c r="A225" s="10"/>
      <c r="B225" s="193"/>
      <c r="C225" s="194"/>
      <c r="D225" s="188" t="s">
        <v>125</v>
      </c>
      <c r="E225" s="195" t="s">
        <v>19</v>
      </c>
      <c r="F225" s="196" t="s">
        <v>380</v>
      </c>
      <c r="G225" s="194"/>
      <c r="H225" s="197">
        <v>6232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T225" s="203" t="s">
        <v>125</v>
      </c>
      <c r="AU225" s="203" t="s">
        <v>72</v>
      </c>
      <c r="AV225" s="10" t="s">
        <v>82</v>
      </c>
      <c r="AW225" s="10" t="s">
        <v>33</v>
      </c>
      <c r="AX225" s="10" t="s">
        <v>72</v>
      </c>
      <c r="AY225" s="203" t="s">
        <v>121</v>
      </c>
    </row>
    <row r="226" s="10" customFormat="1">
      <c r="A226" s="10"/>
      <c r="B226" s="193"/>
      <c r="C226" s="194"/>
      <c r="D226" s="188" t="s">
        <v>125</v>
      </c>
      <c r="E226" s="195" t="s">
        <v>19</v>
      </c>
      <c r="F226" s="196" t="s">
        <v>381</v>
      </c>
      <c r="G226" s="194"/>
      <c r="H226" s="197">
        <v>168.75</v>
      </c>
      <c r="I226" s="198"/>
      <c r="J226" s="194"/>
      <c r="K226" s="194"/>
      <c r="L226" s="199"/>
      <c r="M226" s="200"/>
      <c r="N226" s="201"/>
      <c r="O226" s="201"/>
      <c r="P226" s="201"/>
      <c r="Q226" s="201"/>
      <c r="R226" s="201"/>
      <c r="S226" s="201"/>
      <c r="T226" s="202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T226" s="203" t="s">
        <v>125</v>
      </c>
      <c r="AU226" s="203" t="s">
        <v>72</v>
      </c>
      <c r="AV226" s="10" t="s">
        <v>82</v>
      </c>
      <c r="AW226" s="10" t="s">
        <v>33</v>
      </c>
      <c r="AX226" s="10" t="s">
        <v>72</v>
      </c>
      <c r="AY226" s="203" t="s">
        <v>121</v>
      </c>
    </row>
    <row r="227" s="12" customFormat="1">
      <c r="A227" s="12"/>
      <c r="B227" s="224"/>
      <c r="C227" s="225"/>
      <c r="D227" s="188" t="s">
        <v>125</v>
      </c>
      <c r="E227" s="226" t="s">
        <v>19</v>
      </c>
      <c r="F227" s="227" t="s">
        <v>162</v>
      </c>
      <c r="G227" s="225"/>
      <c r="H227" s="228">
        <v>17322.413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4" t="s">
        <v>125</v>
      </c>
      <c r="AU227" s="234" t="s">
        <v>72</v>
      </c>
      <c r="AV227" s="12" t="s">
        <v>120</v>
      </c>
      <c r="AW227" s="12" t="s">
        <v>33</v>
      </c>
      <c r="AX227" s="12" t="s">
        <v>80</v>
      </c>
      <c r="AY227" s="234" t="s">
        <v>121</v>
      </c>
    </row>
    <row r="228" s="2" customFormat="1" ht="37.8" customHeight="1">
      <c r="A228" s="37"/>
      <c r="B228" s="38"/>
      <c r="C228" s="175" t="s">
        <v>382</v>
      </c>
      <c r="D228" s="175" t="s">
        <v>115</v>
      </c>
      <c r="E228" s="176" t="s">
        <v>383</v>
      </c>
      <c r="F228" s="177" t="s">
        <v>384</v>
      </c>
      <c r="G228" s="178" t="s">
        <v>150</v>
      </c>
      <c r="H228" s="179">
        <v>31382.667000000001</v>
      </c>
      <c r="I228" s="180"/>
      <c r="J228" s="181">
        <f>ROUND(I228*H228,2)</f>
        <v>0</v>
      </c>
      <c r="K228" s="177" t="s">
        <v>119</v>
      </c>
      <c r="L228" s="43"/>
      <c r="M228" s="182" t="s">
        <v>19</v>
      </c>
      <c r="N228" s="183" t="s">
        <v>43</v>
      </c>
      <c r="O228" s="83"/>
      <c r="P228" s="184">
        <f>O228*H228</f>
        <v>0</v>
      </c>
      <c r="Q228" s="184">
        <v>0</v>
      </c>
      <c r="R228" s="184">
        <f>Q228*H228</f>
        <v>0</v>
      </c>
      <c r="S228" s="184">
        <v>0</v>
      </c>
      <c r="T228" s="18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6" t="s">
        <v>120</v>
      </c>
      <c r="AT228" s="186" t="s">
        <v>115</v>
      </c>
      <c r="AU228" s="186" t="s">
        <v>72</v>
      </c>
      <c r="AY228" s="16" t="s">
        <v>121</v>
      </c>
      <c r="BE228" s="187">
        <f>IF(N228="základní",J228,0)</f>
        <v>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16" t="s">
        <v>80</v>
      </c>
      <c r="BK228" s="187">
        <f>ROUND(I228*H228,2)</f>
        <v>0</v>
      </c>
      <c r="BL228" s="16" t="s">
        <v>120</v>
      </c>
      <c r="BM228" s="186" t="s">
        <v>385</v>
      </c>
    </row>
    <row r="229" s="2" customFormat="1">
      <c r="A229" s="37"/>
      <c r="B229" s="38"/>
      <c r="C229" s="39"/>
      <c r="D229" s="188" t="s">
        <v>123</v>
      </c>
      <c r="E229" s="39"/>
      <c r="F229" s="189" t="s">
        <v>386</v>
      </c>
      <c r="G229" s="39"/>
      <c r="H229" s="39"/>
      <c r="I229" s="190"/>
      <c r="J229" s="39"/>
      <c r="K229" s="39"/>
      <c r="L229" s="43"/>
      <c r="M229" s="191"/>
      <c r="N229" s="192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123</v>
      </c>
      <c r="AU229" s="16" t="s">
        <v>72</v>
      </c>
    </row>
    <row r="230" s="10" customFormat="1">
      <c r="A230" s="10"/>
      <c r="B230" s="193"/>
      <c r="C230" s="194"/>
      <c r="D230" s="188" t="s">
        <v>125</v>
      </c>
      <c r="E230" s="195" t="s">
        <v>19</v>
      </c>
      <c r="F230" s="196" t="s">
        <v>387</v>
      </c>
      <c r="G230" s="194"/>
      <c r="H230" s="197">
        <v>17586.704000000002</v>
      </c>
      <c r="I230" s="198"/>
      <c r="J230" s="194"/>
      <c r="K230" s="194"/>
      <c r="L230" s="199"/>
      <c r="M230" s="200"/>
      <c r="N230" s="201"/>
      <c r="O230" s="201"/>
      <c r="P230" s="201"/>
      <c r="Q230" s="201"/>
      <c r="R230" s="201"/>
      <c r="S230" s="201"/>
      <c r="T230" s="202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03" t="s">
        <v>125</v>
      </c>
      <c r="AU230" s="203" t="s">
        <v>72</v>
      </c>
      <c r="AV230" s="10" t="s">
        <v>82</v>
      </c>
      <c r="AW230" s="10" t="s">
        <v>33</v>
      </c>
      <c r="AX230" s="10" t="s">
        <v>72</v>
      </c>
      <c r="AY230" s="203" t="s">
        <v>121</v>
      </c>
    </row>
    <row r="231" s="10" customFormat="1">
      <c r="A231" s="10"/>
      <c r="B231" s="193"/>
      <c r="C231" s="194"/>
      <c r="D231" s="188" t="s">
        <v>125</v>
      </c>
      <c r="E231" s="195" t="s">
        <v>19</v>
      </c>
      <c r="F231" s="196" t="s">
        <v>376</v>
      </c>
      <c r="G231" s="194"/>
      <c r="H231" s="197">
        <v>0.063</v>
      </c>
      <c r="I231" s="198"/>
      <c r="J231" s="194"/>
      <c r="K231" s="194"/>
      <c r="L231" s="199"/>
      <c r="M231" s="200"/>
      <c r="N231" s="201"/>
      <c r="O231" s="201"/>
      <c r="P231" s="201"/>
      <c r="Q231" s="201"/>
      <c r="R231" s="201"/>
      <c r="S231" s="201"/>
      <c r="T231" s="202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T231" s="203" t="s">
        <v>125</v>
      </c>
      <c r="AU231" s="203" t="s">
        <v>72</v>
      </c>
      <c r="AV231" s="10" t="s">
        <v>82</v>
      </c>
      <c r="AW231" s="10" t="s">
        <v>33</v>
      </c>
      <c r="AX231" s="10" t="s">
        <v>72</v>
      </c>
      <c r="AY231" s="203" t="s">
        <v>121</v>
      </c>
    </row>
    <row r="232" s="10" customFormat="1">
      <c r="A232" s="10"/>
      <c r="B232" s="193"/>
      <c r="C232" s="194"/>
      <c r="D232" s="188" t="s">
        <v>125</v>
      </c>
      <c r="E232" s="195" t="s">
        <v>19</v>
      </c>
      <c r="F232" s="196" t="s">
        <v>388</v>
      </c>
      <c r="G232" s="194"/>
      <c r="H232" s="197">
        <v>12464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T232" s="203" t="s">
        <v>125</v>
      </c>
      <c r="AU232" s="203" t="s">
        <v>72</v>
      </c>
      <c r="AV232" s="10" t="s">
        <v>82</v>
      </c>
      <c r="AW232" s="10" t="s">
        <v>33</v>
      </c>
      <c r="AX232" s="10" t="s">
        <v>72</v>
      </c>
      <c r="AY232" s="203" t="s">
        <v>121</v>
      </c>
    </row>
    <row r="233" s="10" customFormat="1">
      <c r="A233" s="10"/>
      <c r="B233" s="193"/>
      <c r="C233" s="194"/>
      <c r="D233" s="188" t="s">
        <v>125</v>
      </c>
      <c r="E233" s="195" t="s">
        <v>19</v>
      </c>
      <c r="F233" s="196" t="s">
        <v>389</v>
      </c>
      <c r="G233" s="194"/>
      <c r="H233" s="197">
        <v>682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03" t="s">
        <v>125</v>
      </c>
      <c r="AU233" s="203" t="s">
        <v>72</v>
      </c>
      <c r="AV233" s="10" t="s">
        <v>82</v>
      </c>
      <c r="AW233" s="10" t="s">
        <v>33</v>
      </c>
      <c r="AX233" s="10" t="s">
        <v>72</v>
      </c>
      <c r="AY233" s="203" t="s">
        <v>121</v>
      </c>
    </row>
    <row r="234" s="10" customFormat="1">
      <c r="A234" s="10"/>
      <c r="B234" s="193"/>
      <c r="C234" s="194"/>
      <c r="D234" s="188" t="s">
        <v>125</v>
      </c>
      <c r="E234" s="195" t="s">
        <v>19</v>
      </c>
      <c r="F234" s="196" t="s">
        <v>390</v>
      </c>
      <c r="G234" s="194"/>
      <c r="H234" s="197">
        <v>312.39999999999998</v>
      </c>
      <c r="I234" s="198"/>
      <c r="J234" s="194"/>
      <c r="K234" s="194"/>
      <c r="L234" s="199"/>
      <c r="M234" s="200"/>
      <c r="N234" s="201"/>
      <c r="O234" s="201"/>
      <c r="P234" s="201"/>
      <c r="Q234" s="201"/>
      <c r="R234" s="201"/>
      <c r="S234" s="201"/>
      <c r="T234" s="202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03" t="s">
        <v>125</v>
      </c>
      <c r="AU234" s="203" t="s">
        <v>72</v>
      </c>
      <c r="AV234" s="10" t="s">
        <v>82</v>
      </c>
      <c r="AW234" s="10" t="s">
        <v>33</v>
      </c>
      <c r="AX234" s="10" t="s">
        <v>72</v>
      </c>
      <c r="AY234" s="203" t="s">
        <v>121</v>
      </c>
    </row>
    <row r="235" s="10" customFormat="1">
      <c r="A235" s="10"/>
      <c r="B235" s="193"/>
      <c r="C235" s="194"/>
      <c r="D235" s="188" t="s">
        <v>125</v>
      </c>
      <c r="E235" s="195" t="s">
        <v>19</v>
      </c>
      <c r="F235" s="196" t="s">
        <v>391</v>
      </c>
      <c r="G235" s="194"/>
      <c r="H235" s="197">
        <v>337.5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T235" s="203" t="s">
        <v>125</v>
      </c>
      <c r="AU235" s="203" t="s">
        <v>72</v>
      </c>
      <c r="AV235" s="10" t="s">
        <v>82</v>
      </c>
      <c r="AW235" s="10" t="s">
        <v>33</v>
      </c>
      <c r="AX235" s="10" t="s">
        <v>72</v>
      </c>
      <c r="AY235" s="203" t="s">
        <v>121</v>
      </c>
    </row>
    <row r="236" s="12" customFormat="1">
      <c r="A236" s="12"/>
      <c r="B236" s="224"/>
      <c r="C236" s="225"/>
      <c r="D236" s="188" t="s">
        <v>125</v>
      </c>
      <c r="E236" s="226" t="s">
        <v>19</v>
      </c>
      <c r="F236" s="227" t="s">
        <v>162</v>
      </c>
      <c r="G236" s="225"/>
      <c r="H236" s="228">
        <v>31382.667000000001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4" t="s">
        <v>125</v>
      </c>
      <c r="AU236" s="234" t="s">
        <v>72</v>
      </c>
      <c r="AV236" s="12" t="s">
        <v>120</v>
      </c>
      <c r="AW236" s="12" t="s">
        <v>33</v>
      </c>
      <c r="AX236" s="12" t="s">
        <v>80</v>
      </c>
      <c r="AY236" s="234" t="s">
        <v>121</v>
      </c>
    </row>
    <row r="237" s="2" customFormat="1" ht="24.15" customHeight="1">
      <c r="A237" s="37"/>
      <c r="B237" s="38"/>
      <c r="C237" s="175" t="s">
        <v>392</v>
      </c>
      <c r="D237" s="175" t="s">
        <v>115</v>
      </c>
      <c r="E237" s="176" t="s">
        <v>393</v>
      </c>
      <c r="F237" s="177" t="s">
        <v>394</v>
      </c>
      <c r="G237" s="178" t="s">
        <v>150</v>
      </c>
      <c r="H237" s="179">
        <v>6232</v>
      </c>
      <c r="I237" s="180"/>
      <c r="J237" s="181">
        <f>ROUND(I237*H237,2)</f>
        <v>0</v>
      </c>
      <c r="K237" s="177" t="s">
        <v>119</v>
      </c>
      <c r="L237" s="43"/>
      <c r="M237" s="182" t="s">
        <v>19</v>
      </c>
      <c r="N237" s="183" t="s">
        <v>43</v>
      </c>
      <c r="O237" s="83"/>
      <c r="P237" s="184">
        <f>O237*H237</f>
        <v>0</v>
      </c>
      <c r="Q237" s="184">
        <v>0</v>
      </c>
      <c r="R237" s="184">
        <f>Q237*H237</f>
        <v>0</v>
      </c>
      <c r="S237" s="184">
        <v>0</v>
      </c>
      <c r="T237" s="18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6" t="s">
        <v>120</v>
      </c>
      <c r="AT237" s="186" t="s">
        <v>115</v>
      </c>
      <c r="AU237" s="186" t="s">
        <v>72</v>
      </c>
      <c r="AY237" s="16" t="s">
        <v>121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6" t="s">
        <v>80</v>
      </c>
      <c r="BK237" s="187">
        <f>ROUND(I237*H237,2)</f>
        <v>0</v>
      </c>
      <c r="BL237" s="16" t="s">
        <v>120</v>
      </c>
      <c r="BM237" s="186" t="s">
        <v>395</v>
      </c>
    </row>
    <row r="238" s="2" customFormat="1">
      <c r="A238" s="37"/>
      <c r="B238" s="38"/>
      <c r="C238" s="39"/>
      <c r="D238" s="188" t="s">
        <v>123</v>
      </c>
      <c r="E238" s="39"/>
      <c r="F238" s="189" t="s">
        <v>396</v>
      </c>
      <c r="G238" s="39"/>
      <c r="H238" s="39"/>
      <c r="I238" s="190"/>
      <c r="J238" s="39"/>
      <c r="K238" s="39"/>
      <c r="L238" s="43"/>
      <c r="M238" s="191"/>
      <c r="N238" s="192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123</v>
      </c>
      <c r="AU238" s="16" t="s">
        <v>72</v>
      </c>
    </row>
    <row r="239" s="10" customFormat="1">
      <c r="A239" s="10"/>
      <c r="B239" s="193"/>
      <c r="C239" s="194"/>
      <c r="D239" s="188" t="s">
        <v>125</v>
      </c>
      <c r="E239" s="195" t="s">
        <v>19</v>
      </c>
      <c r="F239" s="196" t="s">
        <v>397</v>
      </c>
      <c r="G239" s="194"/>
      <c r="H239" s="197">
        <v>6232</v>
      </c>
      <c r="I239" s="198"/>
      <c r="J239" s="194"/>
      <c r="K239" s="194"/>
      <c r="L239" s="199"/>
      <c r="M239" s="200"/>
      <c r="N239" s="201"/>
      <c r="O239" s="201"/>
      <c r="P239" s="201"/>
      <c r="Q239" s="201"/>
      <c r="R239" s="201"/>
      <c r="S239" s="201"/>
      <c r="T239" s="202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T239" s="203" t="s">
        <v>125</v>
      </c>
      <c r="AU239" s="203" t="s">
        <v>72</v>
      </c>
      <c r="AV239" s="10" t="s">
        <v>82</v>
      </c>
      <c r="AW239" s="10" t="s">
        <v>33</v>
      </c>
      <c r="AX239" s="10" t="s">
        <v>80</v>
      </c>
      <c r="AY239" s="203" t="s">
        <v>121</v>
      </c>
    </row>
    <row r="240" s="2" customFormat="1" ht="21.75" customHeight="1">
      <c r="A240" s="37"/>
      <c r="B240" s="38"/>
      <c r="C240" s="175" t="s">
        <v>398</v>
      </c>
      <c r="D240" s="175" t="s">
        <v>115</v>
      </c>
      <c r="E240" s="176" t="s">
        <v>399</v>
      </c>
      <c r="F240" s="177" t="s">
        <v>400</v>
      </c>
      <c r="G240" s="178" t="s">
        <v>150</v>
      </c>
      <c r="H240" s="179">
        <v>168.75</v>
      </c>
      <c r="I240" s="180"/>
      <c r="J240" s="181">
        <f>ROUND(I240*H240,2)</f>
        <v>0</v>
      </c>
      <c r="K240" s="177" t="s">
        <v>119</v>
      </c>
      <c r="L240" s="43"/>
      <c r="M240" s="182" t="s">
        <v>19</v>
      </c>
      <c r="N240" s="183" t="s">
        <v>43</v>
      </c>
      <c r="O240" s="83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6" t="s">
        <v>120</v>
      </c>
      <c r="AT240" s="186" t="s">
        <v>115</v>
      </c>
      <c r="AU240" s="186" t="s">
        <v>72</v>
      </c>
      <c r="AY240" s="16" t="s">
        <v>121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6" t="s">
        <v>80</v>
      </c>
      <c r="BK240" s="187">
        <f>ROUND(I240*H240,2)</f>
        <v>0</v>
      </c>
      <c r="BL240" s="16" t="s">
        <v>120</v>
      </c>
      <c r="BM240" s="186" t="s">
        <v>401</v>
      </c>
    </row>
    <row r="241" s="2" customFormat="1">
      <c r="A241" s="37"/>
      <c r="B241" s="38"/>
      <c r="C241" s="39"/>
      <c r="D241" s="188" t="s">
        <v>123</v>
      </c>
      <c r="E241" s="39"/>
      <c r="F241" s="189" t="s">
        <v>402</v>
      </c>
      <c r="G241" s="39"/>
      <c r="H241" s="39"/>
      <c r="I241" s="190"/>
      <c r="J241" s="39"/>
      <c r="K241" s="39"/>
      <c r="L241" s="43"/>
      <c r="M241" s="191"/>
      <c r="N241" s="192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123</v>
      </c>
      <c r="AU241" s="16" t="s">
        <v>72</v>
      </c>
    </row>
    <row r="242" s="10" customFormat="1">
      <c r="A242" s="10"/>
      <c r="B242" s="193"/>
      <c r="C242" s="194"/>
      <c r="D242" s="188" t="s">
        <v>125</v>
      </c>
      <c r="E242" s="195" t="s">
        <v>19</v>
      </c>
      <c r="F242" s="196" t="s">
        <v>403</v>
      </c>
      <c r="G242" s="194"/>
      <c r="H242" s="197">
        <v>168.75</v>
      </c>
      <c r="I242" s="198"/>
      <c r="J242" s="194"/>
      <c r="K242" s="194"/>
      <c r="L242" s="199"/>
      <c r="M242" s="200"/>
      <c r="N242" s="201"/>
      <c r="O242" s="201"/>
      <c r="P242" s="201"/>
      <c r="Q242" s="201"/>
      <c r="R242" s="201"/>
      <c r="S242" s="201"/>
      <c r="T242" s="202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T242" s="203" t="s">
        <v>125</v>
      </c>
      <c r="AU242" s="203" t="s">
        <v>72</v>
      </c>
      <c r="AV242" s="10" t="s">
        <v>82</v>
      </c>
      <c r="AW242" s="10" t="s">
        <v>33</v>
      </c>
      <c r="AX242" s="10" t="s">
        <v>80</v>
      </c>
      <c r="AY242" s="203" t="s">
        <v>121</v>
      </c>
    </row>
    <row r="243" s="2" customFormat="1" ht="24.15" customHeight="1">
      <c r="A243" s="37"/>
      <c r="B243" s="38"/>
      <c r="C243" s="175" t="s">
        <v>404</v>
      </c>
      <c r="D243" s="175" t="s">
        <v>115</v>
      </c>
      <c r="E243" s="176" t="s">
        <v>405</v>
      </c>
      <c r="F243" s="177" t="s">
        <v>406</v>
      </c>
      <c r="G243" s="178" t="s">
        <v>150</v>
      </c>
      <c r="H243" s="179">
        <v>156.19999999999999</v>
      </c>
      <c r="I243" s="180"/>
      <c r="J243" s="181">
        <f>ROUND(I243*H243,2)</f>
        <v>0</v>
      </c>
      <c r="K243" s="177" t="s">
        <v>119</v>
      </c>
      <c r="L243" s="43"/>
      <c r="M243" s="182" t="s">
        <v>19</v>
      </c>
      <c r="N243" s="183" t="s">
        <v>43</v>
      </c>
      <c r="O243" s="83"/>
      <c r="P243" s="184">
        <f>O243*H243</f>
        <v>0</v>
      </c>
      <c r="Q243" s="184">
        <v>0</v>
      </c>
      <c r="R243" s="184">
        <f>Q243*H243</f>
        <v>0</v>
      </c>
      <c r="S243" s="184">
        <v>0</v>
      </c>
      <c r="T243" s="18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6" t="s">
        <v>120</v>
      </c>
      <c r="AT243" s="186" t="s">
        <v>115</v>
      </c>
      <c r="AU243" s="186" t="s">
        <v>72</v>
      </c>
      <c r="AY243" s="16" t="s">
        <v>121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16" t="s">
        <v>80</v>
      </c>
      <c r="BK243" s="187">
        <f>ROUND(I243*H243,2)</f>
        <v>0</v>
      </c>
      <c r="BL243" s="16" t="s">
        <v>120</v>
      </c>
      <c r="BM243" s="186" t="s">
        <v>407</v>
      </c>
    </row>
    <row r="244" s="2" customFormat="1">
      <c r="A244" s="37"/>
      <c r="B244" s="38"/>
      <c r="C244" s="39"/>
      <c r="D244" s="188" t="s">
        <v>123</v>
      </c>
      <c r="E244" s="39"/>
      <c r="F244" s="189" t="s">
        <v>408</v>
      </c>
      <c r="G244" s="39"/>
      <c r="H244" s="39"/>
      <c r="I244" s="190"/>
      <c r="J244" s="39"/>
      <c r="K244" s="39"/>
      <c r="L244" s="43"/>
      <c r="M244" s="191"/>
      <c r="N244" s="192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123</v>
      </c>
      <c r="AU244" s="16" t="s">
        <v>72</v>
      </c>
    </row>
    <row r="245" s="10" customFormat="1">
      <c r="A245" s="10"/>
      <c r="B245" s="193"/>
      <c r="C245" s="194"/>
      <c r="D245" s="188" t="s">
        <v>125</v>
      </c>
      <c r="E245" s="195" t="s">
        <v>19</v>
      </c>
      <c r="F245" s="196" t="s">
        <v>409</v>
      </c>
      <c r="G245" s="194"/>
      <c r="H245" s="197">
        <v>156.19999999999999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T245" s="203" t="s">
        <v>125</v>
      </c>
      <c r="AU245" s="203" t="s">
        <v>72</v>
      </c>
      <c r="AV245" s="10" t="s">
        <v>82</v>
      </c>
      <c r="AW245" s="10" t="s">
        <v>33</v>
      </c>
      <c r="AX245" s="10" t="s">
        <v>80</v>
      </c>
      <c r="AY245" s="203" t="s">
        <v>121</v>
      </c>
    </row>
    <row r="246" s="2" customFormat="1" ht="16.5" customHeight="1">
      <c r="A246" s="37"/>
      <c r="B246" s="38"/>
      <c r="C246" s="175" t="s">
        <v>410</v>
      </c>
      <c r="D246" s="175" t="s">
        <v>115</v>
      </c>
      <c r="E246" s="176" t="s">
        <v>411</v>
      </c>
      <c r="F246" s="177" t="s">
        <v>412</v>
      </c>
      <c r="G246" s="178" t="s">
        <v>150</v>
      </c>
      <c r="H246" s="179">
        <v>2.8799999999999999</v>
      </c>
      <c r="I246" s="180"/>
      <c r="J246" s="181">
        <f>ROUND(I246*H246,2)</f>
        <v>0</v>
      </c>
      <c r="K246" s="177" t="s">
        <v>119</v>
      </c>
      <c r="L246" s="43"/>
      <c r="M246" s="182" t="s">
        <v>19</v>
      </c>
      <c r="N246" s="183" t="s">
        <v>43</v>
      </c>
      <c r="O246" s="83"/>
      <c r="P246" s="184">
        <f>O246*H246</f>
        <v>0</v>
      </c>
      <c r="Q246" s="184">
        <v>0</v>
      </c>
      <c r="R246" s="184">
        <f>Q246*H246</f>
        <v>0</v>
      </c>
      <c r="S246" s="184">
        <v>0</v>
      </c>
      <c r="T246" s="18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6" t="s">
        <v>120</v>
      </c>
      <c r="AT246" s="186" t="s">
        <v>115</v>
      </c>
      <c r="AU246" s="186" t="s">
        <v>72</v>
      </c>
      <c r="AY246" s="16" t="s">
        <v>121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6" t="s">
        <v>80</v>
      </c>
      <c r="BK246" s="187">
        <f>ROUND(I246*H246,2)</f>
        <v>0</v>
      </c>
      <c r="BL246" s="16" t="s">
        <v>120</v>
      </c>
      <c r="BM246" s="186" t="s">
        <v>413</v>
      </c>
    </row>
    <row r="247" s="2" customFormat="1">
      <c r="A247" s="37"/>
      <c r="B247" s="38"/>
      <c r="C247" s="39"/>
      <c r="D247" s="188" t="s">
        <v>123</v>
      </c>
      <c r="E247" s="39"/>
      <c r="F247" s="189" t="s">
        <v>414</v>
      </c>
      <c r="G247" s="39"/>
      <c r="H247" s="39"/>
      <c r="I247" s="190"/>
      <c r="J247" s="39"/>
      <c r="K247" s="39"/>
      <c r="L247" s="43"/>
      <c r="M247" s="191"/>
      <c r="N247" s="192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123</v>
      </c>
      <c r="AU247" s="16" t="s">
        <v>72</v>
      </c>
    </row>
    <row r="248" s="2" customFormat="1" ht="33" customHeight="1">
      <c r="A248" s="37"/>
      <c r="B248" s="38"/>
      <c r="C248" s="175" t="s">
        <v>415</v>
      </c>
      <c r="D248" s="175" t="s">
        <v>115</v>
      </c>
      <c r="E248" s="176" t="s">
        <v>416</v>
      </c>
      <c r="F248" s="177" t="s">
        <v>417</v>
      </c>
      <c r="G248" s="178" t="s">
        <v>199</v>
      </c>
      <c r="H248" s="179">
        <v>8</v>
      </c>
      <c r="I248" s="180"/>
      <c r="J248" s="181">
        <f>ROUND(I248*H248,2)</f>
        <v>0</v>
      </c>
      <c r="K248" s="177" t="s">
        <v>119</v>
      </c>
      <c r="L248" s="43"/>
      <c r="M248" s="182" t="s">
        <v>19</v>
      </c>
      <c r="N248" s="183" t="s">
        <v>43</v>
      </c>
      <c r="O248" s="83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6" t="s">
        <v>120</v>
      </c>
      <c r="AT248" s="186" t="s">
        <v>115</v>
      </c>
      <c r="AU248" s="186" t="s">
        <v>72</v>
      </c>
      <c r="AY248" s="16" t="s">
        <v>121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6" t="s">
        <v>80</v>
      </c>
      <c r="BK248" s="187">
        <f>ROUND(I248*H248,2)</f>
        <v>0</v>
      </c>
      <c r="BL248" s="16" t="s">
        <v>120</v>
      </c>
      <c r="BM248" s="186" t="s">
        <v>418</v>
      </c>
    </row>
    <row r="249" s="2" customFormat="1">
      <c r="A249" s="37"/>
      <c r="B249" s="38"/>
      <c r="C249" s="39"/>
      <c r="D249" s="188" t="s">
        <v>123</v>
      </c>
      <c r="E249" s="39"/>
      <c r="F249" s="189" t="s">
        <v>419</v>
      </c>
      <c r="G249" s="39"/>
      <c r="H249" s="39"/>
      <c r="I249" s="190"/>
      <c r="J249" s="39"/>
      <c r="K249" s="39"/>
      <c r="L249" s="43"/>
      <c r="M249" s="191"/>
      <c r="N249" s="192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123</v>
      </c>
      <c r="AU249" s="16" t="s">
        <v>72</v>
      </c>
    </row>
    <row r="250" s="10" customFormat="1">
      <c r="A250" s="10"/>
      <c r="B250" s="193"/>
      <c r="C250" s="194"/>
      <c r="D250" s="188" t="s">
        <v>125</v>
      </c>
      <c r="E250" s="195" t="s">
        <v>19</v>
      </c>
      <c r="F250" s="196" t="s">
        <v>420</v>
      </c>
      <c r="G250" s="194"/>
      <c r="H250" s="197">
        <v>8</v>
      </c>
      <c r="I250" s="198"/>
      <c r="J250" s="194"/>
      <c r="K250" s="194"/>
      <c r="L250" s="199"/>
      <c r="M250" s="235"/>
      <c r="N250" s="236"/>
      <c r="O250" s="236"/>
      <c r="P250" s="236"/>
      <c r="Q250" s="236"/>
      <c r="R250" s="236"/>
      <c r="S250" s="236"/>
      <c r="T250" s="237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T250" s="203" t="s">
        <v>125</v>
      </c>
      <c r="AU250" s="203" t="s">
        <v>72</v>
      </c>
      <c r="AV250" s="10" t="s">
        <v>82</v>
      </c>
      <c r="AW250" s="10" t="s">
        <v>33</v>
      </c>
      <c r="AX250" s="10" t="s">
        <v>80</v>
      </c>
      <c r="AY250" s="203" t="s">
        <v>121</v>
      </c>
    </row>
    <row r="251" s="2" customFormat="1" ht="6.96" customHeight="1">
      <c r="A251" s="37"/>
      <c r="B251" s="58"/>
      <c r="C251" s="59"/>
      <c r="D251" s="59"/>
      <c r="E251" s="59"/>
      <c r="F251" s="59"/>
      <c r="G251" s="59"/>
      <c r="H251" s="59"/>
      <c r="I251" s="59"/>
      <c r="J251" s="59"/>
      <c r="K251" s="59"/>
      <c r="L251" s="43"/>
      <c r="M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</row>
  </sheetData>
  <sheetProtection sheet="1" autoFilter="0" formatColumns="0" formatRows="0" objects="1" scenarios="1" spinCount="100000" saltValue="o8V897n/2eHEkObrq5Z6+5XMo4WMFunpTKl83hrh/a8eVH46kVXWNBc8A/5p05f1VMztaq1V3s3H/rVRjq3JGA==" hashValue="M2hp/lr9kiR5gKGSsQkT2nuU3C5AK1XLs2rYllNC3pH4wGC5zPSfpnp/v3SK1Lw0IAH9ZLJJ9f71xndGkthpiQ==" algorithmName="SHA-512" password="CC35"/>
  <autoFilter ref="C78:K25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95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Oprava trati v úseku Hoštka (mimo) - Liběchov (včetně)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421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4. 1. 2024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ROUND(J79,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ROUND((SUM(BE79:BE305)),  2)</f>
        <v>0</v>
      </c>
      <c r="G33" s="37"/>
      <c r="H33" s="37"/>
      <c r="I33" s="147">
        <v>0.20999999999999999</v>
      </c>
      <c r="J33" s="146">
        <f>ROUND(((SUM(BE79:BE305))*I33),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ROUND((SUM(BF79:BF305)),  2)</f>
        <v>0</v>
      </c>
      <c r="G34" s="37"/>
      <c r="H34" s="37"/>
      <c r="I34" s="147">
        <v>0.12</v>
      </c>
      <c r="J34" s="146">
        <f>ROUND(((SUM(BF79:BF305))*I34),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ROUND((SUM(BG79:BG305)),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ROUND((SUM(BH79:BH305)),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ROUND((SUM(BI79:BI305)),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trati v úseku Hoštka (mimo) - Liběchov (včetně)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02 - SO 02 - 1. TK Štětí - Liběchov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ST Ústí nad Labem</v>
      </c>
      <c r="G52" s="39"/>
      <c r="H52" s="39"/>
      <c r="I52" s="31" t="s">
        <v>23</v>
      </c>
      <c r="J52" s="71" t="str">
        <f>IF(J12="","",J12)</f>
        <v>4. 1. 2024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OŘ Ústí nad Labem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Tomáš Šrédl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99</v>
      </c>
      <c r="D57" s="161"/>
      <c r="E57" s="161"/>
      <c r="F57" s="161"/>
      <c r="G57" s="161"/>
      <c r="H57" s="161"/>
      <c r="I57" s="161"/>
      <c r="J57" s="162" t="s">
        <v>100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101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102</v>
      </c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59" t="str">
        <f>E7</f>
        <v>Oprava trati v úseku Hoštka (mimo) - Liběchov (včetně)</v>
      </c>
      <c r="F69" s="31"/>
      <c r="G69" s="31"/>
      <c r="H69" s="31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96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02 - SO 02 - 1. TK Štětí - Liběchov</v>
      </c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ST Ústí nad Labem</v>
      </c>
      <c r="G73" s="39"/>
      <c r="H73" s="39"/>
      <c r="I73" s="31" t="s">
        <v>23</v>
      </c>
      <c r="J73" s="71" t="str">
        <f>IF(J12="","",J12)</f>
        <v>4. 1. 2024</v>
      </c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5.15" customHeight="1">
      <c r="A75" s="37"/>
      <c r="B75" s="38"/>
      <c r="C75" s="31" t="s">
        <v>25</v>
      </c>
      <c r="D75" s="39"/>
      <c r="E75" s="39"/>
      <c r="F75" s="26" t="str">
        <f>E15</f>
        <v>OŘ Ústí nad Labem</v>
      </c>
      <c r="G75" s="39"/>
      <c r="H75" s="39"/>
      <c r="I75" s="31" t="s">
        <v>31</v>
      </c>
      <c r="J75" s="35" t="str">
        <f>E21</f>
        <v xml:space="preserve"> 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29</v>
      </c>
      <c r="D76" s="39"/>
      <c r="E76" s="39"/>
      <c r="F76" s="26" t="str">
        <f>IF(E18="","",E18)</f>
        <v>Vyplň údaj</v>
      </c>
      <c r="G76" s="39"/>
      <c r="H76" s="39"/>
      <c r="I76" s="31" t="s">
        <v>34</v>
      </c>
      <c r="J76" s="35" t="str">
        <f>E24</f>
        <v>Tomáš Šrédl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64"/>
      <c r="B78" s="165"/>
      <c r="C78" s="166" t="s">
        <v>103</v>
      </c>
      <c r="D78" s="167" t="s">
        <v>57</v>
      </c>
      <c r="E78" s="167" t="s">
        <v>53</v>
      </c>
      <c r="F78" s="167" t="s">
        <v>54</v>
      </c>
      <c r="G78" s="167" t="s">
        <v>104</v>
      </c>
      <c r="H78" s="167" t="s">
        <v>105</v>
      </c>
      <c r="I78" s="167" t="s">
        <v>106</v>
      </c>
      <c r="J78" s="167" t="s">
        <v>100</v>
      </c>
      <c r="K78" s="168" t="s">
        <v>107</v>
      </c>
      <c r="L78" s="169"/>
      <c r="M78" s="91" t="s">
        <v>19</v>
      </c>
      <c r="N78" s="92" t="s">
        <v>42</v>
      </c>
      <c r="O78" s="92" t="s">
        <v>108</v>
      </c>
      <c r="P78" s="92" t="s">
        <v>109</v>
      </c>
      <c r="Q78" s="92" t="s">
        <v>110</v>
      </c>
      <c r="R78" s="92" t="s">
        <v>111</v>
      </c>
      <c r="S78" s="92" t="s">
        <v>112</v>
      </c>
      <c r="T78" s="93" t="s">
        <v>113</v>
      </c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</row>
    <row r="79" s="2" customFormat="1" ht="22.8" customHeight="1">
      <c r="A79" s="37"/>
      <c r="B79" s="38"/>
      <c r="C79" s="98" t="s">
        <v>114</v>
      </c>
      <c r="D79" s="39"/>
      <c r="E79" s="39"/>
      <c r="F79" s="39"/>
      <c r="G79" s="39"/>
      <c r="H79" s="39"/>
      <c r="I79" s="39"/>
      <c r="J79" s="170">
        <f>BK79</f>
        <v>0</v>
      </c>
      <c r="K79" s="39"/>
      <c r="L79" s="43"/>
      <c r="M79" s="94"/>
      <c r="N79" s="171"/>
      <c r="O79" s="95"/>
      <c r="P79" s="172">
        <f>SUM(P80:P305)</f>
        <v>0</v>
      </c>
      <c r="Q79" s="95"/>
      <c r="R79" s="172">
        <f>SUM(R80:R305)</f>
        <v>3999.59879</v>
      </c>
      <c r="S79" s="95"/>
      <c r="T79" s="173">
        <f>SUM(T80:T305)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71</v>
      </c>
      <c r="AU79" s="16" t="s">
        <v>101</v>
      </c>
      <c r="BK79" s="174">
        <f>SUM(BK80:BK305)</f>
        <v>0</v>
      </c>
    </row>
    <row r="80" s="2" customFormat="1" ht="33" customHeight="1">
      <c r="A80" s="37"/>
      <c r="B80" s="38"/>
      <c r="C80" s="175" t="s">
        <v>80</v>
      </c>
      <c r="D80" s="175" t="s">
        <v>115</v>
      </c>
      <c r="E80" s="176" t="s">
        <v>422</v>
      </c>
      <c r="F80" s="177" t="s">
        <v>423</v>
      </c>
      <c r="G80" s="178" t="s">
        <v>199</v>
      </c>
      <c r="H80" s="179">
        <v>2701</v>
      </c>
      <c r="I80" s="180"/>
      <c r="J80" s="181">
        <f>ROUND(I80*H80,2)</f>
        <v>0</v>
      </c>
      <c r="K80" s="177" t="s">
        <v>119</v>
      </c>
      <c r="L80" s="43"/>
      <c r="M80" s="182" t="s">
        <v>19</v>
      </c>
      <c r="N80" s="183" t="s">
        <v>43</v>
      </c>
      <c r="O80" s="83"/>
      <c r="P80" s="184">
        <f>O80*H80</f>
        <v>0</v>
      </c>
      <c r="Q80" s="184">
        <v>0</v>
      </c>
      <c r="R80" s="184">
        <f>Q80*H80</f>
        <v>0</v>
      </c>
      <c r="S80" s="184">
        <v>0</v>
      </c>
      <c r="T80" s="185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86" t="s">
        <v>120</v>
      </c>
      <c r="AT80" s="186" t="s">
        <v>115</v>
      </c>
      <c r="AU80" s="186" t="s">
        <v>72</v>
      </c>
      <c r="AY80" s="16" t="s">
        <v>121</v>
      </c>
      <c r="BE80" s="187">
        <f>IF(N80="základní",J80,0)</f>
        <v>0</v>
      </c>
      <c r="BF80" s="187">
        <f>IF(N80="snížená",J80,0)</f>
        <v>0</v>
      </c>
      <c r="BG80" s="187">
        <f>IF(N80="zákl. přenesená",J80,0)</f>
        <v>0</v>
      </c>
      <c r="BH80" s="187">
        <f>IF(N80="sníž. přenesená",J80,0)</f>
        <v>0</v>
      </c>
      <c r="BI80" s="187">
        <f>IF(N80="nulová",J80,0)</f>
        <v>0</v>
      </c>
      <c r="BJ80" s="16" t="s">
        <v>80</v>
      </c>
      <c r="BK80" s="187">
        <f>ROUND(I80*H80,2)</f>
        <v>0</v>
      </c>
      <c r="BL80" s="16" t="s">
        <v>120</v>
      </c>
      <c r="BM80" s="186" t="s">
        <v>424</v>
      </c>
    </row>
    <row r="81" s="2" customFormat="1">
      <c r="A81" s="37"/>
      <c r="B81" s="38"/>
      <c r="C81" s="39"/>
      <c r="D81" s="188" t="s">
        <v>123</v>
      </c>
      <c r="E81" s="39"/>
      <c r="F81" s="189" t="s">
        <v>425</v>
      </c>
      <c r="G81" s="39"/>
      <c r="H81" s="39"/>
      <c r="I81" s="190"/>
      <c r="J81" s="39"/>
      <c r="K81" s="39"/>
      <c r="L81" s="43"/>
      <c r="M81" s="191"/>
      <c r="N81" s="192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123</v>
      </c>
      <c r="AU81" s="16" t="s">
        <v>72</v>
      </c>
    </row>
    <row r="82" s="10" customFormat="1">
      <c r="A82" s="10"/>
      <c r="B82" s="193"/>
      <c r="C82" s="194"/>
      <c r="D82" s="188" t="s">
        <v>125</v>
      </c>
      <c r="E82" s="195" t="s">
        <v>19</v>
      </c>
      <c r="F82" s="196" t="s">
        <v>426</v>
      </c>
      <c r="G82" s="194"/>
      <c r="H82" s="197">
        <v>2701</v>
      </c>
      <c r="I82" s="198"/>
      <c r="J82" s="194"/>
      <c r="K82" s="194"/>
      <c r="L82" s="199"/>
      <c r="M82" s="200"/>
      <c r="N82" s="201"/>
      <c r="O82" s="201"/>
      <c r="P82" s="201"/>
      <c r="Q82" s="201"/>
      <c r="R82" s="201"/>
      <c r="S82" s="201"/>
      <c r="T82" s="20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03" t="s">
        <v>125</v>
      </c>
      <c r="AU82" s="203" t="s">
        <v>72</v>
      </c>
      <c r="AV82" s="10" t="s">
        <v>82</v>
      </c>
      <c r="AW82" s="10" t="s">
        <v>33</v>
      </c>
      <c r="AX82" s="10" t="s">
        <v>80</v>
      </c>
      <c r="AY82" s="203" t="s">
        <v>121</v>
      </c>
    </row>
    <row r="83" s="2" customFormat="1" ht="21.75" customHeight="1">
      <c r="A83" s="37"/>
      <c r="B83" s="38"/>
      <c r="C83" s="175" t="s">
        <v>82</v>
      </c>
      <c r="D83" s="175" t="s">
        <v>115</v>
      </c>
      <c r="E83" s="176" t="s">
        <v>116</v>
      </c>
      <c r="F83" s="177" t="s">
        <v>117</v>
      </c>
      <c r="G83" s="178" t="s">
        <v>118</v>
      </c>
      <c r="H83" s="179">
        <v>1.6200000000000001</v>
      </c>
      <c r="I83" s="180"/>
      <c r="J83" s="181">
        <f>ROUND(I83*H83,2)</f>
        <v>0</v>
      </c>
      <c r="K83" s="177" t="s">
        <v>119</v>
      </c>
      <c r="L83" s="43"/>
      <c r="M83" s="182" t="s">
        <v>19</v>
      </c>
      <c r="N83" s="183" t="s">
        <v>43</v>
      </c>
      <c r="O83" s="83"/>
      <c r="P83" s="184">
        <f>O83*H83</f>
        <v>0</v>
      </c>
      <c r="Q83" s="184">
        <v>0</v>
      </c>
      <c r="R83" s="184">
        <f>Q83*H83</f>
        <v>0</v>
      </c>
      <c r="S83" s="184">
        <v>0</v>
      </c>
      <c r="T83" s="185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86" t="s">
        <v>120</v>
      </c>
      <c r="AT83" s="186" t="s">
        <v>115</v>
      </c>
      <c r="AU83" s="186" t="s">
        <v>72</v>
      </c>
      <c r="AY83" s="16" t="s">
        <v>121</v>
      </c>
      <c r="BE83" s="187">
        <f>IF(N83="základní",J83,0)</f>
        <v>0</v>
      </c>
      <c r="BF83" s="187">
        <f>IF(N83="snížená",J83,0)</f>
        <v>0</v>
      </c>
      <c r="BG83" s="187">
        <f>IF(N83="zákl. přenesená",J83,0)</f>
        <v>0</v>
      </c>
      <c r="BH83" s="187">
        <f>IF(N83="sníž. přenesená",J83,0)</f>
        <v>0</v>
      </c>
      <c r="BI83" s="187">
        <f>IF(N83="nulová",J83,0)</f>
        <v>0</v>
      </c>
      <c r="BJ83" s="16" t="s">
        <v>80</v>
      </c>
      <c r="BK83" s="187">
        <f>ROUND(I83*H83,2)</f>
        <v>0</v>
      </c>
      <c r="BL83" s="16" t="s">
        <v>120</v>
      </c>
      <c r="BM83" s="186" t="s">
        <v>427</v>
      </c>
    </row>
    <row r="84" s="2" customFormat="1">
      <c r="A84" s="37"/>
      <c r="B84" s="38"/>
      <c r="C84" s="39"/>
      <c r="D84" s="188" t="s">
        <v>123</v>
      </c>
      <c r="E84" s="39"/>
      <c r="F84" s="189" t="s">
        <v>124</v>
      </c>
      <c r="G84" s="39"/>
      <c r="H84" s="39"/>
      <c r="I84" s="190"/>
      <c r="J84" s="39"/>
      <c r="K84" s="39"/>
      <c r="L84" s="43"/>
      <c r="M84" s="191"/>
      <c r="N84" s="192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123</v>
      </c>
      <c r="AU84" s="16" t="s">
        <v>72</v>
      </c>
    </row>
    <row r="85" s="10" customFormat="1">
      <c r="A85" s="10"/>
      <c r="B85" s="193"/>
      <c r="C85" s="194"/>
      <c r="D85" s="188" t="s">
        <v>125</v>
      </c>
      <c r="E85" s="195" t="s">
        <v>19</v>
      </c>
      <c r="F85" s="196" t="s">
        <v>428</v>
      </c>
      <c r="G85" s="194"/>
      <c r="H85" s="197">
        <v>1.6200000000000001</v>
      </c>
      <c r="I85" s="198"/>
      <c r="J85" s="194"/>
      <c r="K85" s="194"/>
      <c r="L85" s="199"/>
      <c r="M85" s="200"/>
      <c r="N85" s="201"/>
      <c r="O85" s="201"/>
      <c r="P85" s="201"/>
      <c r="Q85" s="201"/>
      <c r="R85" s="201"/>
      <c r="S85" s="201"/>
      <c r="T85" s="20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03" t="s">
        <v>125</v>
      </c>
      <c r="AU85" s="203" t="s">
        <v>72</v>
      </c>
      <c r="AV85" s="10" t="s">
        <v>82</v>
      </c>
      <c r="AW85" s="10" t="s">
        <v>33</v>
      </c>
      <c r="AX85" s="10" t="s">
        <v>80</v>
      </c>
      <c r="AY85" s="203" t="s">
        <v>121</v>
      </c>
    </row>
    <row r="86" s="2" customFormat="1" ht="24.15" customHeight="1">
      <c r="A86" s="37"/>
      <c r="B86" s="38"/>
      <c r="C86" s="175" t="s">
        <v>132</v>
      </c>
      <c r="D86" s="175" t="s">
        <v>115</v>
      </c>
      <c r="E86" s="176" t="s">
        <v>429</v>
      </c>
      <c r="F86" s="177" t="s">
        <v>430</v>
      </c>
      <c r="G86" s="178" t="s">
        <v>165</v>
      </c>
      <c r="H86" s="179">
        <v>1060</v>
      </c>
      <c r="I86" s="180"/>
      <c r="J86" s="181">
        <f>ROUND(I86*H86,2)</f>
        <v>0</v>
      </c>
      <c r="K86" s="177" t="s">
        <v>119</v>
      </c>
      <c r="L86" s="43"/>
      <c r="M86" s="182" t="s">
        <v>19</v>
      </c>
      <c r="N86" s="183" t="s">
        <v>43</v>
      </c>
      <c r="O86" s="83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6" t="s">
        <v>120</v>
      </c>
      <c r="AT86" s="186" t="s">
        <v>115</v>
      </c>
      <c r="AU86" s="186" t="s">
        <v>72</v>
      </c>
      <c r="AY86" s="16" t="s">
        <v>121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6" t="s">
        <v>80</v>
      </c>
      <c r="BK86" s="187">
        <f>ROUND(I86*H86,2)</f>
        <v>0</v>
      </c>
      <c r="BL86" s="16" t="s">
        <v>120</v>
      </c>
      <c r="BM86" s="186" t="s">
        <v>431</v>
      </c>
    </row>
    <row r="87" s="2" customFormat="1">
      <c r="A87" s="37"/>
      <c r="B87" s="38"/>
      <c r="C87" s="39"/>
      <c r="D87" s="188" t="s">
        <v>123</v>
      </c>
      <c r="E87" s="39"/>
      <c r="F87" s="189" t="s">
        <v>432</v>
      </c>
      <c r="G87" s="39"/>
      <c r="H87" s="39"/>
      <c r="I87" s="190"/>
      <c r="J87" s="39"/>
      <c r="K87" s="39"/>
      <c r="L87" s="43"/>
      <c r="M87" s="191"/>
      <c r="N87" s="192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123</v>
      </c>
      <c r="AU87" s="16" t="s">
        <v>72</v>
      </c>
    </row>
    <row r="88" s="10" customFormat="1">
      <c r="A88" s="10"/>
      <c r="B88" s="193"/>
      <c r="C88" s="194"/>
      <c r="D88" s="188" t="s">
        <v>125</v>
      </c>
      <c r="E88" s="195" t="s">
        <v>19</v>
      </c>
      <c r="F88" s="196" t="s">
        <v>433</v>
      </c>
      <c r="G88" s="194"/>
      <c r="H88" s="197">
        <v>1060</v>
      </c>
      <c r="I88" s="198"/>
      <c r="J88" s="194"/>
      <c r="K88" s="194"/>
      <c r="L88" s="199"/>
      <c r="M88" s="200"/>
      <c r="N88" s="201"/>
      <c r="O88" s="201"/>
      <c r="P88" s="201"/>
      <c r="Q88" s="201"/>
      <c r="R88" s="201"/>
      <c r="S88" s="201"/>
      <c r="T88" s="20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03" t="s">
        <v>125</v>
      </c>
      <c r="AU88" s="203" t="s">
        <v>72</v>
      </c>
      <c r="AV88" s="10" t="s">
        <v>82</v>
      </c>
      <c r="AW88" s="10" t="s">
        <v>33</v>
      </c>
      <c r="AX88" s="10" t="s">
        <v>80</v>
      </c>
      <c r="AY88" s="203" t="s">
        <v>121</v>
      </c>
    </row>
    <row r="89" s="2" customFormat="1" ht="16.5" customHeight="1">
      <c r="A89" s="37"/>
      <c r="B89" s="38"/>
      <c r="C89" s="175" t="s">
        <v>120</v>
      </c>
      <c r="D89" s="175" t="s">
        <v>115</v>
      </c>
      <c r="E89" s="176" t="s">
        <v>434</v>
      </c>
      <c r="F89" s="177" t="s">
        <v>435</v>
      </c>
      <c r="G89" s="178" t="s">
        <v>199</v>
      </c>
      <c r="H89" s="179">
        <v>3054</v>
      </c>
      <c r="I89" s="180"/>
      <c r="J89" s="181">
        <f>ROUND(I89*H89,2)</f>
        <v>0</v>
      </c>
      <c r="K89" s="177" t="s">
        <v>119</v>
      </c>
      <c r="L89" s="43"/>
      <c r="M89" s="182" t="s">
        <v>19</v>
      </c>
      <c r="N89" s="183" t="s">
        <v>43</v>
      </c>
      <c r="O89" s="83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6" t="s">
        <v>120</v>
      </c>
      <c r="AT89" s="186" t="s">
        <v>115</v>
      </c>
      <c r="AU89" s="186" t="s">
        <v>72</v>
      </c>
      <c r="AY89" s="16" t="s">
        <v>121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6" t="s">
        <v>80</v>
      </c>
      <c r="BK89" s="187">
        <f>ROUND(I89*H89,2)</f>
        <v>0</v>
      </c>
      <c r="BL89" s="16" t="s">
        <v>120</v>
      </c>
      <c r="BM89" s="186" t="s">
        <v>436</v>
      </c>
    </row>
    <row r="90" s="2" customFormat="1">
      <c r="A90" s="37"/>
      <c r="B90" s="38"/>
      <c r="C90" s="39"/>
      <c r="D90" s="188" t="s">
        <v>123</v>
      </c>
      <c r="E90" s="39"/>
      <c r="F90" s="189" t="s">
        <v>437</v>
      </c>
      <c r="G90" s="39"/>
      <c r="H90" s="39"/>
      <c r="I90" s="190"/>
      <c r="J90" s="39"/>
      <c r="K90" s="39"/>
      <c r="L90" s="43"/>
      <c r="M90" s="191"/>
      <c r="N90" s="19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123</v>
      </c>
      <c r="AU90" s="16" t="s">
        <v>72</v>
      </c>
    </row>
    <row r="91" s="10" customFormat="1">
      <c r="A91" s="10"/>
      <c r="B91" s="193"/>
      <c r="C91" s="194"/>
      <c r="D91" s="188" t="s">
        <v>125</v>
      </c>
      <c r="E91" s="195" t="s">
        <v>19</v>
      </c>
      <c r="F91" s="196" t="s">
        <v>438</v>
      </c>
      <c r="G91" s="194"/>
      <c r="H91" s="197">
        <v>3054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03" t="s">
        <v>125</v>
      </c>
      <c r="AU91" s="203" t="s">
        <v>72</v>
      </c>
      <c r="AV91" s="10" t="s">
        <v>82</v>
      </c>
      <c r="AW91" s="10" t="s">
        <v>33</v>
      </c>
      <c r="AX91" s="10" t="s">
        <v>80</v>
      </c>
      <c r="AY91" s="203" t="s">
        <v>121</v>
      </c>
    </row>
    <row r="92" s="2" customFormat="1" ht="24.15" customHeight="1">
      <c r="A92" s="37"/>
      <c r="B92" s="38"/>
      <c r="C92" s="175" t="s">
        <v>139</v>
      </c>
      <c r="D92" s="175" t="s">
        <v>115</v>
      </c>
      <c r="E92" s="176" t="s">
        <v>127</v>
      </c>
      <c r="F92" s="177" t="s">
        <v>128</v>
      </c>
      <c r="G92" s="178" t="s">
        <v>118</v>
      </c>
      <c r="H92" s="179">
        <v>9.2599999999999998</v>
      </c>
      <c r="I92" s="180"/>
      <c r="J92" s="181">
        <f>ROUND(I92*H92,2)</f>
        <v>0</v>
      </c>
      <c r="K92" s="177" t="s">
        <v>119</v>
      </c>
      <c r="L92" s="43"/>
      <c r="M92" s="182" t="s">
        <v>19</v>
      </c>
      <c r="N92" s="183" t="s">
        <v>43</v>
      </c>
      <c r="O92" s="83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6" t="s">
        <v>120</v>
      </c>
      <c r="AT92" s="186" t="s">
        <v>115</v>
      </c>
      <c r="AU92" s="186" t="s">
        <v>72</v>
      </c>
      <c r="AY92" s="16" t="s">
        <v>121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6" t="s">
        <v>80</v>
      </c>
      <c r="BK92" s="187">
        <f>ROUND(I92*H92,2)</f>
        <v>0</v>
      </c>
      <c r="BL92" s="16" t="s">
        <v>120</v>
      </c>
      <c r="BM92" s="186" t="s">
        <v>439</v>
      </c>
    </row>
    <row r="93" s="2" customFormat="1">
      <c r="A93" s="37"/>
      <c r="B93" s="38"/>
      <c r="C93" s="39"/>
      <c r="D93" s="188" t="s">
        <v>123</v>
      </c>
      <c r="E93" s="39"/>
      <c r="F93" s="189" t="s">
        <v>130</v>
      </c>
      <c r="G93" s="39"/>
      <c r="H93" s="39"/>
      <c r="I93" s="190"/>
      <c r="J93" s="39"/>
      <c r="K93" s="39"/>
      <c r="L93" s="43"/>
      <c r="M93" s="191"/>
      <c r="N93" s="192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123</v>
      </c>
      <c r="AU93" s="16" t="s">
        <v>72</v>
      </c>
    </row>
    <row r="94" s="10" customFormat="1">
      <c r="A94" s="10"/>
      <c r="B94" s="193"/>
      <c r="C94" s="194"/>
      <c r="D94" s="188" t="s">
        <v>125</v>
      </c>
      <c r="E94" s="195" t="s">
        <v>19</v>
      </c>
      <c r="F94" s="196" t="s">
        <v>440</v>
      </c>
      <c r="G94" s="194"/>
      <c r="H94" s="197">
        <v>9.2599999999999998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03" t="s">
        <v>125</v>
      </c>
      <c r="AU94" s="203" t="s">
        <v>72</v>
      </c>
      <c r="AV94" s="10" t="s">
        <v>82</v>
      </c>
      <c r="AW94" s="10" t="s">
        <v>33</v>
      </c>
      <c r="AX94" s="10" t="s">
        <v>80</v>
      </c>
      <c r="AY94" s="203" t="s">
        <v>121</v>
      </c>
    </row>
    <row r="95" s="2" customFormat="1" ht="44.25" customHeight="1">
      <c r="A95" s="37"/>
      <c r="B95" s="38"/>
      <c r="C95" s="214" t="s">
        <v>146</v>
      </c>
      <c r="D95" s="214" t="s">
        <v>147</v>
      </c>
      <c r="E95" s="215" t="s">
        <v>441</v>
      </c>
      <c r="F95" s="216" t="s">
        <v>442</v>
      </c>
      <c r="G95" s="217" t="s">
        <v>199</v>
      </c>
      <c r="H95" s="218">
        <v>2701</v>
      </c>
      <c r="I95" s="219"/>
      <c r="J95" s="220">
        <f>ROUND(I95*H95,2)</f>
        <v>0</v>
      </c>
      <c r="K95" s="216" t="s">
        <v>119</v>
      </c>
      <c r="L95" s="221"/>
      <c r="M95" s="222" t="s">
        <v>19</v>
      </c>
      <c r="N95" s="223" t="s">
        <v>43</v>
      </c>
      <c r="O95" s="83"/>
      <c r="P95" s="184">
        <f>O95*H95</f>
        <v>0</v>
      </c>
      <c r="Q95" s="184">
        <v>0.32705000000000001</v>
      </c>
      <c r="R95" s="184">
        <f>Q95*H95</f>
        <v>883.36205000000007</v>
      </c>
      <c r="S95" s="184">
        <v>0</v>
      </c>
      <c r="T95" s="18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6" t="s">
        <v>151</v>
      </c>
      <c r="AT95" s="186" t="s">
        <v>147</v>
      </c>
      <c r="AU95" s="186" t="s">
        <v>72</v>
      </c>
      <c r="AY95" s="16" t="s">
        <v>121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6" t="s">
        <v>80</v>
      </c>
      <c r="BK95" s="187">
        <f>ROUND(I95*H95,2)</f>
        <v>0</v>
      </c>
      <c r="BL95" s="16" t="s">
        <v>120</v>
      </c>
      <c r="BM95" s="186" t="s">
        <v>443</v>
      </c>
    </row>
    <row r="96" s="2" customFormat="1">
      <c r="A96" s="37"/>
      <c r="B96" s="38"/>
      <c r="C96" s="39"/>
      <c r="D96" s="188" t="s">
        <v>123</v>
      </c>
      <c r="E96" s="39"/>
      <c r="F96" s="189" t="s">
        <v>442</v>
      </c>
      <c r="G96" s="39"/>
      <c r="H96" s="39"/>
      <c r="I96" s="190"/>
      <c r="J96" s="39"/>
      <c r="K96" s="39"/>
      <c r="L96" s="43"/>
      <c r="M96" s="191"/>
      <c r="N96" s="19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123</v>
      </c>
      <c r="AU96" s="16" t="s">
        <v>72</v>
      </c>
    </row>
    <row r="97" s="10" customFormat="1">
      <c r="A97" s="10"/>
      <c r="B97" s="193"/>
      <c r="C97" s="194"/>
      <c r="D97" s="188" t="s">
        <v>125</v>
      </c>
      <c r="E97" s="195" t="s">
        <v>19</v>
      </c>
      <c r="F97" s="196" t="s">
        <v>444</v>
      </c>
      <c r="G97" s="194"/>
      <c r="H97" s="197">
        <v>2701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03" t="s">
        <v>125</v>
      </c>
      <c r="AU97" s="203" t="s">
        <v>72</v>
      </c>
      <c r="AV97" s="10" t="s">
        <v>82</v>
      </c>
      <c r="AW97" s="10" t="s">
        <v>33</v>
      </c>
      <c r="AX97" s="10" t="s">
        <v>80</v>
      </c>
      <c r="AY97" s="203" t="s">
        <v>121</v>
      </c>
    </row>
    <row r="98" s="2" customFormat="1" ht="16.5" customHeight="1">
      <c r="A98" s="37"/>
      <c r="B98" s="38"/>
      <c r="C98" s="214" t="s">
        <v>154</v>
      </c>
      <c r="D98" s="214" t="s">
        <v>147</v>
      </c>
      <c r="E98" s="215" t="s">
        <v>445</v>
      </c>
      <c r="F98" s="216" t="s">
        <v>446</v>
      </c>
      <c r="G98" s="217" t="s">
        <v>165</v>
      </c>
      <c r="H98" s="218">
        <v>480</v>
      </c>
      <c r="I98" s="219"/>
      <c r="J98" s="220">
        <f>ROUND(I98*H98,2)</f>
        <v>0</v>
      </c>
      <c r="K98" s="216" t="s">
        <v>119</v>
      </c>
      <c r="L98" s="221"/>
      <c r="M98" s="222" t="s">
        <v>19</v>
      </c>
      <c r="N98" s="223" t="s">
        <v>43</v>
      </c>
      <c r="O98" s="83"/>
      <c r="P98" s="184">
        <f>O98*H98</f>
        <v>0</v>
      </c>
      <c r="Q98" s="184">
        <v>0.06003</v>
      </c>
      <c r="R98" s="184">
        <f>Q98*H98</f>
        <v>28.814399999999999</v>
      </c>
      <c r="S98" s="184">
        <v>0</v>
      </c>
      <c r="T98" s="18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6" t="s">
        <v>151</v>
      </c>
      <c r="AT98" s="186" t="s">
        <v>147</v>
      </c>
      <c r="AU98" s="186" t="s">
        <v>72</v>
      </c>
      <c r="AY98" s="16" t="s">
        <v>121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6" t="s">
        <v>80</v>
      </c>
      <c r="BK98" s="187">
        <f>ROUND(I98*H98,2)</f>
        <v>0</v>
      </c>
      <c r="BL98" s="16" t="s">
        <v>120</v>
      </c>
      <c r="BM98" s="186" t="s">
        <v>447</v>
      </c>
    </row>
    <row r="99" s="2" customFormat="1">
      <c r="A99" s="37"/>
      <c r="B99" s="38"/>
      <c r="C99" s="39"/>
      <c r="D99" s="188" t="s">
        <v>123</v>
      </c>
      <c r="E99" s="39"/>
      <c r="F99" s="189" t="s">
        <v>446</v>
      </c>
      <c r="G99" s="39"/>
      <c r="H99" s="39"/>
      <c r="I99" s="190"/>
      <c r="J99" s="39"/>
      <c r="K99" s="39"/>
      <c r="L99" s="43"/>
      <c r="M99" s="191"/>
      <c r="N99" s="192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123</v>
      </c>
      <c r="AU99" s="16" t="s">
        <v>72</v>
      </c>
    </row>
    <row r="100" s="2" customFormat="1" ht="16.5" customHeight="1">
      <c r="A100" s="37"/>
      <c r="B100" s="38"/>
      <c r="C100" s="214" t="s">
        <v>151</v>
      </c>
      <c r="D100" s="214" t="s">
        <v>147</v>
      </c>
      <c r="E100" s="215" t="s">
        <v>448</v>
      </c>
      <c r="F100" s="216" t="s">
        <v>449</v>
      </c>
      <c r="G100" s="217" t="s">
        <v>165</v>
      </c>
      <c r="H100" s="218">
        <v>580</v>
      </c>
      <c r="I100" s="219"/>
      <c r="J100" s="220">
        <f>ROUND(I100*H100,2)</f>
        <v>0</v>
      </c>
      <c r="K100" s="216" t="s">
        <v>119</v>
      </c>
      <c r="L100" s="221"/>
      <c r="M100" s="222" t="s">
        <v>19</v>
      </c>
      <c r="N100" s="223" t="s">
        <v>43</v>
      </c>
      <c r="O100" s="83"/>
      <c r="P100" s="184">
        <f>O100*H100</f>
        <v>0</v>
      </c>
      <c r="Q100" s="184">
        <v>0.06003</v>
      </c>
      <c r="R100" s="184">
        <f>Q100*H100</f>
        <v>34.817399999999999</v>
      </c>
      <c r="S100" s="184">
        <v>0</v>
      </c>
      <c r="T100" s="18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6" t="s">
        <v>151</v>
      </c>
      <c r="AT100" s="186" t="s">
        <v>147</v>
      </c>
      <c r="AU100" s="186" t="s">
        <v>72</v>
      </c>
      <c r="AY100" s="16" t="s">
        <v>121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6" t="s">
        <v>80</v>
      </c>
      <c r="BK100" s="187">
        <f>ROUND(I100*H100,2)</f>
        <v>0</v>
      </c>
      <c r="BL100" s="16" t="s">
        <v>120</v>
      </c>
      <c r="BM100" s="186" t="s">
        <v>450</v>
      </c>
    </row>
    <row r="101" s="2" customFormat="1">
      <c r="A101" s="37"/>
      <c r="B101" s="38"/>
      <c r="C101" s="39"/>
      <c r="D101" s="188" t="s">
        <v>123</v>
      </c>
      <c r="E101" s="39"/>
      <c r="F101" s="189" t="s">
        <v>449</v>
      </c>
      <c r="G101" s="39"/>
      <c r="H101" s="39"/>
      <c r="I101" s="190"/>
      <c r="J101" s="39"/>
      <c r="K101" s="39"/>
      <c r="L101" s="43"/>
      <c r="M101" s="191"/>
      <c r="N101" s="19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123</v>
      </c>
      <c r="AU101" s="16" t="s">
        <v>72</v>
      </c>
    </row>
    <row r="102" s="2" customFormat="1" ht="24.15" customHeight="1">
      <c r="A102" s="37"/>
      <c r="B102" s="38"/>
      <c r="C102" s="175" t="s">
        <v>169</v>
      </c>
      <c r="D102" s="175" t="s">
        <v>115</v>
      </c>
      <c r="E102" s="176" t="s">
        <v>258</v>
      </c>
      <c r="F102" s="177" t="s">
        <v>259</v>
      </c>
      <c r="G102" s="178" t="s">
        <v>199</v>
      </c>
      <c r="H102" s="179">
        <v>256</v>
      </c>
      <c r="I102" s="180"/>
      <c r="J102" s="181">
        <f>ROUND(I102*H102,2)</f>
        <v>0</v>
      </c>
      <c r="K102" s="177" t="s">
        <v>119</v>
      </c>
      <c r="L102" s="43"/>
      <c r="M102" s="182" t="s">
        <v>19</v>
      </c>
      <c r="N102" s="183" t="s">
        <v>43</v>
      </c>
      <c r="O102" s="83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6" t="s">
        <v>120</v>
      </c>
      <c r="AT102" s="186" t="s">
        <v>115</v>
      </c>
      <c r="AU102" s="186" t="s">
        <v>72</v>
      </c>
      <c r="AY102" s="16" t="s">
        <v>121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6" t="s">
        <v>80</v>
      </c>
      <c r="BK102" s="187">
        <f>ROUND(I102*H102,2)</f>
        <v>0</v>
      </c>
      <c r="BL102" s="16" t="s">
        <v>120</v>
      </c>
      <c r="BM102" s="186" t="s">
        <v>451</v>
      </c>
    </row>
    <row r="103" s="2" customFormat="1">
      <c r="A103" s="37"/>
      <c r="B103" s="38"/>
      <c r="C103" s="39"/>
      <c r="D103" s="188" t="s">
        <v>123</v>
      </c>
      <c r="E103" s="39"/>
      <c r="F103" s="189" t="s">
        <v>261</v>
      </c>
      <c r="G103" s="39"/>
      <c r="H103" s="39"/>
      <c r="I103" s="190"/>
      <c r="J103" s="39"/>
      <c r="K103" s="39"/>
      <c r="L103" s="43"/>
      <c r="M103" s="191"/>
      <c r="N103" s="192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123</v>
      </c>
      <c r="AU103" s="16" t="s">
        <v>72</v>
      </c>
    </row>
    <row r="104" s="10" customFormat="1">
      <c r="A104" s="10"/>
      <c r="B104" s="193"/>
      <c r="C104" s="194"/>
      <c r="D104" s="188" t="s">
        <v>125</v>
      </c>
      <c r="E104" s="195" t="s">
        <v>19</v>
      </c>
      <c r="F104" s="196" t="s">
        <v>452</v>
      </c>
      <c r="G104" s="194"/>
      <c r="H104" s="197">
        <v>212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03" t="s">
        <v>125</v>
      </c>
      <c r="AU104" s="203" t="s">
        <v>72</v>
      </c>
      <c r="AV104" s="10" t="s">
        <v>82</v>
      </c>
      <c r="AW104" s="10" t="s">
        <v>33</v>
      </c>
      <c r="AX104" s="10" t="s">
        <v>72</v>
      </c>
      <c r="AY104" s="203" t="s">
        <v>121</v>
      </c>
    </row>
    <row r="105" s="10" customFormat="1">
      <c r="A105" s="10"/>
      <c r="B105" s="193"/>
      <c r="C105" s="194"/>
      <c r="D105" s="188" t="s">
        <v>125</v>
      </c>
      <c r="E105" s="195" t="s">
        <v>19</v>
      </c>
      <c r="F105" s="196" t="s">
        <v>453</v>
      </c>
      <c r="G105" s="194"/>
      <c r="H105" s="197">
        <v>44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03" t="s">
        <v>125</v>
      </c>
      <c r="AU105" s="203" t="s">
        <v>72</v>
      </c>
      <c r="AV105" s="10" t="s">
        <v>82</v>
      </c>
      <c r="AW105" s="10" t="s">
        <v>33</v>
      </c>
      <c r="AX105" s="10" t="s">
        <v>72</v>
      </c>
      <c r="AY105" s="203" t="s">
        <v>121</v>
      </c>
    </row>
    <row r="106" s="12" customFormat="1">
      <c r="A106" s="12"/>
      <c r="B106" s="224"/>
      <c r="C106" s="225"/>
      <c r="D106" s="188" t="s">
        <v>125</v>
      </c>
      <c r="E106" s="226" t="s">
        <v>19</v>
      </c>
      <c r="F106" s="227" t="s">
        <v>162</v>
      </c>
      <c r="G106" s="225"/>
      <c r="H106" s="228">
        <v>256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4" t="s">
        <v>125</v>
      </c>
      <c r="AU106" s="234" t="s">
        <v>72</v>
      </c>
      <c r="AV106" s="12" t="s">
        <v>120</v>
      </c>
      <c r="AW106" s="12" t="s">
        <v>33</v>
      </c>
      <c r="AX106" s="12" t="s">
        <v>80</v>
      </c>
      <c r="AY106" s="234" t="s">
        <v>121</v>
      </c>
    </row>
    <row r="107" s="2" customFormat="1" ht="16.5" customHeight="1">
      <c r="A107" s="37"/>
      <c r="B107" s="38"/>
      <c r="C107" s="175" t="s">
        <v>175</v>
      </c>
      <c r="D107" s="175" t="s">
        <v>115</v>
      </c>
      <c r="E107" s="176" t="s">
        <v>140</v>
      </c>
      <c r="F107" s="177" t="s">
        <v>141</v>
      </c>
      <c r="G107" s="178" t="s">
        <v>142</v>
      </c>
      <c r="H107" s="179">
        <v>1216</v>
      </c>
      <c r="I107" s="180"/>
      <c r="J107" s="181">
        <f>ROUND(I107*H107,2)</f>
        <v>0</v>
      </c>
      <c r="K107" s="177" t="s">
        <v>119</v>
      </c>
      <c r="L107" s="43"/>
      <c r="M107" s="182" t="s">
        <v>19</v>
      </c>
      <c r="N107" s="183" t="s">
        <v>43</v>
      </c>
      <c r="O107" s="83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6" t="s">
        <v>120</v>
      </c>
      <c r="AT107" s="186" t="s">
        <v>115</v>
      </c>
      <c r="AU107" s="186" t="s">
        <v>72</v>
      </c>
      <c r="AY107" s="16" t="s">
        <v>121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6" t="s">
        <v>80</v>
      </c>
      <c r="BK107" s="187">
        <f>ROUND(I107*H107,2)</f>
        <v>0</v>
      </c>
      <c r="BL107" s="16" t="s">
        <v>120</v>
      </c>
      <c r="BM107" s="186" t="s">
        <v>454</v>
      </c>
    </row>
    <row r="108" s="2" customFormat="1">
      <c r="A108" s="37"/>
      <c r="B108" s="38"/>
      <c r="C108" s="39"/>
      <c r="D108" s="188" t="s">
        <v>123</v>
      </c>
      <c r="E108" s="39"/>
      <c r="F108" s="189" t="s">
        <v>144</v>
      </c>
      <c r="G108" s="39"/>
      <c r="H108" s="39"/>
      <c r="I108" s="190"/>
      <c r="J108" s="39"/>
      <c r="K108" s="39"/>
      <c r="L108" s="43"/>
      <c r="M108" s="191"/>
      <c r="N108" s="19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123</v>
      </c>
      <c r="AU108" s="16" t="s">
        <v>72</v>
      </c>
    </row>
    <row r="109" s="2" customFormat="1" ht="24.15" customHeight="1">
      <c r="A109" s="37"/>
      <c r="B109" s="38"/>
      <c r="C109" s="214" t="s">
        <v>181</v>
      </c>
      <c r="D109" s="214" t="s">
        <v>147</v>
      </c>
      <c r="E109" s="215" t="s">
        <v>148</v>
      </c>
      <c r="F109" s="216" t="s">
        <v>149</v>
      </c>
      <c r="G109" s="217" t="s">
        <v>150</v>
      </c>
      <c r="H109" s="218">
        <v>1725.653</v>
      </c>
      <c r="I109" s="219"/>
      <c r="J109" s="220">
        <f>ROUND(I109*H109,2)</f>
        <v>0</v>
      </c>
      <c r="K109" s="216" t="s">
        <v>119</v>
      </c>
      <c r="L109" s="221"/>
      <c r="M109" s="222" t="s">
        <v>19</v>
      </c>
      <c r="N109" s="223" t="s">
        <v>43</v>
      </c>
      <c r="O109" s="83"/>
      <c r="P109" s="184">
        <f>O109*H109</f>
        <v>0</v>
      </c>
      <c r="Q109" s="184">
        <v>1</v>
      </c>
      <c r="R109" s="184">
        <f>Q109*H109</f>
        <v>1725.653</v>
      </c>
      <c r="S109" s="184">
        <v>0</v>
      </c>
      <c r="T109" s="18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6" t="s">
        <v>151</v>
      </c>
      <c r="AT109" s="186" t="s">
        <v>147</v>
      </c>
      <c r="AU109" s="186" t="s">
        <v>72</v>
      </c>
      <c r="AY109" s="16" t="s">
        <v>121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6" t="s">
        <v>80</v>
      </c>
      <c r="BK109" s="187">
        <f>ROUND(I109*H109,2)</f>
        <v>0</v>
      </c>
      <c r="BL109" s="16" t="s">
        <v>120</v>
      </c>
      <c r="BM109" s="186" t="s">
        <v>455</v>
      </c>
    </row>
    <row r="110" s="2" customFormat="1">
      <c r="A110" s="37"/>
      <c r="B110" s="38"/>
      <c r="C110" s="39"/>
      <c r="D110" s="188" t="s">
        <v>123</v>
      </c>
      <c r="E110" s="39"/>
      <c r="F110" s="189" t="s">
        <v>149</v>
      </c>
      <c r="G110" s="39"/>
      <c r="H110" s="39"/>
      <c r="I110" s="190"/>
      <c r="J110" s="39"/>
      <c r="K110" s="39"/>
      <c r="L110" s="43"/>
      <c r="M110" s="191"/>
      <c r="N110" s="19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123</v>
      </c>
      <c r="AU110" s="16" t="s">
        <v>72</v>
      </c>
    </row>
    <row r="111" s="10" customFormat="1">
      <c r="A111" s="10"/>
      <c r="B111" s="193"/>
      <c r="C111" s="194"/>
      <c r="D111" s="188" t="s">
        <v>125</v>
      </c>
      <c r="E111" s="195" t="s">
        <v>19</v>
      </c>
      <c r="F111" s="196" t="s">
        <v>456</v>
      </c>
      <c r="G111" s="194"/>
      <c r="H111" s="197">
        <v>1715.7760000000001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03" t="s">
        <v>125</v>
      </c>
      <c r="AU111" s="203" t="s">
        <v>72</v>
      </c>
      <c r="AV111" s="10" t="s">
        <v>82</v>
      </c>
      <c r="AW111" s="10" t="s">
        <v>33</v>
      </c>
      <c r="AX111" s="10" t="s">
        <v>72</v>
      </c>
      <c r="AY111" s="203" t="s">
        <v>121</v>
      </c>
    </row>
    <row r="112" s="10" customFormat="1">
      <c r="A112" s="10"/>
      <c r="B112" s="193"/>
      <c r="C112" s="194"/>
      <c r="D112" s="188" t="s">
        <v>125</v>
      </c>
      <c r="E112" s="195" t="s">
        <v>19</v>
      </c>
      <c r="F112" s="196" t="s">
        <v>457</v>
      </c>
      <c r="G112" s="194"/>
      <c r="H112" s="197">
        <v>9.8770000000000007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03" t="s">
        <v>125</v>
      </c>
      <c r="AU112" s="203" t="s">
        <v>72</v>
      </c>
      <c r="AV112" s="10" t="s">
        <v>82</v>
      </c>
      <c r="AW112" s="10" t="s">
        <v>33</v>
      </c>
      <c r="AX112" s="10" t="s">
        <v>72</v>
      </c>
      <c r="AY112" s="203" t="s">
        <v>121</v>
      </c>
    </row>
    <row r="113" s="12" customFormat="1">
      <c r="A113" s="12"/>
      <c r="B113" s="224"/>
      <c r="C113" s="225"/>
      <c r="D113" s="188" t="s">
        <v>125</v>
      </c>
      <c r="E113" s="226" t="s">
        <v>19</v>
      </c>
      <c r="F113" s="227" t="s">
        <v>162</v>
      </c>
      <c r="G113" s="225"/>
      <c r="H113" s="228">
        <v>1725.653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34" t="s">
        <v>125</v>
      </c>
      <c r="AU113" s="234" t="s">
        <v>72</v>
      </c>
      <c r="AV113" s="12" t="s">
        <v>120</v>
      </c>
      <c r="AW113" s="12" t="s">
        <v>33</v>
      </c>
      <c r="AX113" s="12" t="s">
        <v>80</v>
      </c>
      <c r="AY113" s="234" t="s">
        <v>121</v>
      </c>
    </row>
    <row r="114" s="2" customFormat="1" ht="21.75" customHeight="1">
      <c r="A114" s="37"/>
      <c r="B114" s="38"/>
      <c r="C114" s="175" t="s">
        <v>8</v>
      </c>
      <c r="D114" s="175" t="s">
        <v>115</v>
      </c>
      <c r="E114" s="176" t="s">
        <v>163</v>
      </c>
      <c r="F114" s="177" t="s">
        <v>164</v>
      </c>
      <c r="G114" s="178" t="s">
        <v>165</v>
      </c>
      <c r="H114" s="179">
        <v>14.4</v>
      </c>
      <c r="I114" s="180"/>
      <c r="J114" s="181">
        <f>ROUND(I114*H114,2)</f>
        <v>0</v>
      </c>
      <c r="K114" s="177" t="s">
        <v>119</v>
      </c>
      <c r="L114" s="43"/>
      <c r="M114" s="182" t="s">
        <v>19</v>
      </c>
      <c r="N114" s="183" t="s">
        <v>43</v>
      </c>
      <c r="O114" s="83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6" t="s">
        <v>120</v>
      </c>
      <c r="AT114" s="186" t="s">
        <v>115</v>
      </c>
      <c r="AU114" s="186" t="s">
        <v>72</v>
      </c>
      <c r="AY114" s="16" t="s">
        <v>121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6" t="s">
        <v>80</v>
      </c>
      <c r="BK114" s="187">
        <f>ROUND(I114*H114,2)</f>
        <v>0</v>
      </c>
      <c r="BL114" s="16" t="s">
        <v>120</v>
      </c>
      <c r="BM114" s="186" t="s">
        <v>458</v>
      </c>
    </row>
    <row r="115" s="2" customFormat="1">
      <c r="A115" s="37"/>
      <c r="B115" s="38"/>
      <c r="C115" s="39"/>
      <c r="D115" s="188" t="s">
        <v>123</v>
      </c>
      <c r="E115" s="39"/>
      <c r="F115" s="189" t="s">
        <v>167</v>
      </c>
      <c r="G115" s="39"/>
      <c r="H115" s="39"/>
      <c r="I115" s="190"/>
      <c r="J115" s="39"/>
      <c r="K115" s="39"/>
      <c r="L115" s="43"/>
      <c r="M115" s="191"/>
      <c r="N115" s="192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123</v>
      </c>
      <c r="AU115" s="16" t="s">
        <v>72</v>
      </c>
    </row>
    <row r="116" s="10" customFormat="1">
      <c r="A116" s="10"/>
      <c r="B116" s="193"/>
      <c r="C116" s="194"/>
      <c r="D116" s="188" t="s">
        <v>125</v>
      </c>
      <c r="E116" s="195" t="s">
        <v>19</v>
      </c>
      <c r="F116" s="196" t="s">
        <v>459</v>
      </c>
      <c r="G116" s="194"/>
      <c r="H116" s="197">
        <v>14.4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03" t="s">
        <v>125</v>
      </c>
      <c r="AU116" s="203" t="s">
        <v>72</v>
      </c>
      <c r="AV116" s="10" t="s">
        <v>82</v>
      </c>
      <c r="AW116" s="10" t="s">
        <v>33</v>
      </c>
      <c r="AX116" s="10" t="s">
        <v>80</v>
      </c>
      <c r="AY116" s="203" t="s">
        <v>121</v>
      </c>
    </row>
    <row r="117" s="2" customFormat="1" ht="24.15" customHeight="1">
      <c r="A117" s="37"/>
      <c r="B117" s="38"/>
      <c r="C117" s="175" t="s">
        <v>191</v>
      </c>
      <c r="D117" s="175" t="s">
        <v>115</v>
      </c>
      <c r="E117" s="176" t="s">
        <v>155</v>
      </c>
      <c r="F117" s="177" t="s">
        <v>156</v>
      </c>
      <c r="G117" s="178" t="s">
        <v>157</v>
      </c>
      <c r="H117" s="179">
        <v>38</v>
      </c>
      <c r="I117" s="180"/>
      <c r="J117" s="181">
        <f>ROUND(I117*H117,2)</f>
        <v>0</v>
      </c>
      <c r="K117" s="177" t="s">
        <v>119</v>
      </c>
      <c r="L117" s="43"/>
      <c r="M117" s="182" t="s">
        <v>19</v>
      </c>
      <c r="N117" s="183" t="s">
        <v>43</v>
      </c>
      <c r="O117" s="83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6" t="s">
        <v>120</v>
      </c>
      <c r="AT117" s="186" t="s">
        <v>115</v>
      </c>
      <c r="AU117" s="186" t="s">
        <v>72</v>
      </c>
      <c r="AY117" s="16" t="s">
        <v>121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6" t="s">
        <v>80</v>
      </c>
      <c r="BK117" s="187">
        <f>ROUND(I117*H117,2)</f>
        <v>0</v>
      </c>
      <c r="BL117" s="16" t="s">
        <v>120</v>
      </c>
      <c r="BM117" s="186" t="s">
        <v>460</v>
      </c>
    </row>
    <row r="118" s="2" customFormat="1">
      <c r="A118" s="37"/>
      <c r="B118" s="38"/>
      <c r="C118" s="39"/>
      <c r="D118" s="188" t="s">
        <v>123</v>
      </c>
      <c r="E118" s="39"/>
      <c r="F118" s="189" t="s">
        <v>159</v>
      </c>
      <c r="G118" s="39"/>
      <c r="H118" s="39"/>
      <c r="I118" s="190"/>
      <c r="J118" s="39"/>
      <c r="K118" s="39"/>
      <c r="L118" s="43"/>
      <c r="M118" s="191"/>
      <c r="N118" s="19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123</v>
      </c>
      <c r="AU118" s="16" t="s">
        <v>72</v>
      </c>
    </row>
    <row r="119" s="10" customFormat="1">
      <c r="A119" s="10"/>
      <c r="B119" s="193"/>
      <c r="C119" s="194"/>
      <c r="D119" s="188" t="s">
        <v>125</v>
      </c>
      <c r="E119" s="195" t="s">
        <v>19</v>
      </c>
      <c r="F119" s="196" t="s">
        <v>461</v>
      </c>
      <c r="G119" s="194"/>
      <c r="H119" s="197">
        <v>38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03" t="s">
        <v>125</v>
      </c>
      <c r="AU119" s="203" t="s">
        <v>72</v>
      </c>
      <c r="AV119" s="10" t="s">
        <v>82</v>
      </c>
      <c r="AW119" s="10" t="s">
        <v>33</v>
      </c>
      <c r="AX119" s="10" t="s">
        <v>80</v>
      </c>
      <c r="AY119" s="203" t="s">
        <v>121</v>
      </c>
    </row>
    <row r="120" s="2" customFormat="1" ht="24.15" customHeight="1">
      <c r="A120" s="37"/>
      <c r="B120" s="38"/>
      <c r="C120" s="175" t="s">
        <v>196</v>
      </c>
      <c r="D120" s="175" t="s">
        <v>115</v>
      </c>
      <c r="E120" s="176" t="s">
        <v>170</v>
      </c>
      <c r="F120" s="177" t="s">
        <v>171</v>
      </c>
      <c r="G120" s="178" t="s">
        <v>165</v>
      </c>
      <c r="H120" s="179">
        <v>7.2000000000000002</v>
      </c>
      <c r="I120" s="180"/>
      <c r="J120" s="181">
        <f>ROUND(I120*H120,2)</f>
        <v>0</v>
      </c>
      <c r="K120" s="177" t="s">
        <v>119</v>
      </c>
      <c r="L120" s="43"/>
      <c r="M120" s="182" t="s">
        <v>19</v>
      </c>
      <c r="N120" s="183" t="s">
        <v>43</v>
      </c>
      <c r="O120" s="83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6" t="s">
        <v>120</v>
      </c>
      <c r="AT120" s="186" t="s">
        <v>115</v>
      </c>
      <c r="AU120" s="186" t="s">
        <v>72</v>
      </c>
      <c r="AY120" s="16" t="s">
        <v>121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6" t="s">
        <v>80</v>
      </c>
      <c r="BK120" s="187">
        <f>ROUND(I120*H120,2)</f>
        <v>0</v>
      </c>
      <c r="BL120" s="16" t="s">
        <v>120</v>
      </c>
      <c r="BM120" s="186" t="s">
        <v>462</v>
      </c>
    </row>
    <row r="121" s="2" customFormat="1">
      <c r="A121" s="37"/>
      <c r="B121" s="38"/>
      <c r="C121" s="39"/>
      <c r="D121" s="188" t="s">
        <v>123</v>
      </c>
      <c r="E121" s="39"/>
      <c r="F121" s="189" t="s">
        <v>173</v>
      </c>
      <c r="G121" s="39"/>
      <c r="H121" s="39"/>
      <c r="I121" s="190"/>
      <c r="J121" s="39"/>
      <c r="K121" s="39"/>
      <c r="L121" s="43"/>
      <c r="M121" s="191"/>
      <c r="N121" s="192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123</v>
      </c>
      <c r="AU121" s="16" t="s">
        <v>72</v>
      </c>
    </row>
    <row r="122" s="10" customFormat="1">
      <c r="A122" s="10"/>
      <c r="B122" s="193"/>
      <c r="C122" s="194"/>
      <c r="D122" s="188" t="s">
        <v>125</v>
      </c>
      <c r="E122" s="195" t="s">
        <v>19</v>
      </c>
      <c r="F122" s="196" t="s">
        <v>463</v>
      </c>
      <c r="G122" s="194"/>
      <c r="H122" s="197">
        <v>7.2000000000000002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03" t="s">
        <v>125</v>
      </c>
      <c r="AU122" s="203" t="s">
        <v>72</v>
      </c>
      <c r="AV122" s="10" t="s">
        <v>82</v>
      </c>
      <c r="AW122" s="10" t="s">
        <v>33</v>
      </c>
      <c r="AX122" s="10" t="s">
        <v>80</v>
      </c>
      <c r="AY122" s="203" t="s">
        <v>121</v>
      </c>
    </row>
    <row r="123" s="2" customFormat="1" ht="24.15" customHeight="1">
      <c r="A123" s="37"/>
      <c r="B123" s="38"/>
      <c r="C123" s="175" t="s">
        <v>204</v>
      </c>
      <c r="D123" s="175" t="s">
        <v>115</v>
      </c>
      <c r="E123" s="176" t="s">
        <v>182</v>
      </c>
      <c r="F123" s="177" t="s">
        <v>183</v>
      </c>
      <c r="G123" s="178" t="s">
        <v>165</v>
      </c>
      <c r="H123" s="179">
        <v>7.2000000000000002</v>
      </c>
      <c r="I123" s="180"/>
      <c r="J123" s="181">
        <f>ROUND(I123*H123,2)</f>
        <v>0</v>
      </c>
      <c r="K123" s="177" t="s">
        <v>119</v>
      </c>
      <c r="L123" s="43"/>
      <c r="M123" s="182" t="s">
        <v>19</v>
      </c>
      <c r="N123" s="183" t="s">
        <v>43</v>
      </c>
      <c r="O123" s="83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6" t="s">
        <v>120</v>
      </c>
      <c r="AT123" s="186" t="s">
        <v>115</v>
      </c>
      <c r="AU123" s="186" t="s">
        <v>72</v>
      </c>
      <c r="AY123" s="16" t="s">
        <v>121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6" t="s">
        <v>80</v>
      </c>
      <c r="BK123" s="187">
        <f>ROUND(I123*H123,2)</f>
        <v>0</v>
      </c>
      <c r="BL123" s="16" t="s">
        <v>120</v>
      </c>
      <c r="BM123" s="186" t="s">
        <v>464</v>
      </c>
    </row>
    <row r="124" s="2" customFormat="1">
      <c r="A124" s="37"/>
      <c r="B124" s="38"/>
      <c r="C124" s="39"/>
      <c r="D124" s="188" t="s">
        <v>123</v>
      </c>
      <c r="E124" s="39"/>
      <c r="F124" s="189" t="s">
        <v>185</v>
      </c>
      <c r="G124" s="39"/>
      <c r="H124" s="39"/>
      <c r="I124" s="190"/>
      <c r="J124" s="39"/>
      <c r="K124" s="39"/>
      <c r="L124" s="43"/>
      <c r="M124" s="191"/>
      <c r="N124" s="19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72</v>
      </c>
    </row>
    <row r="125" s="10" customFormat="1">
      <c r="A125" s="10"/>
      <c r="B125" s="193"/>
      <c r="C125" s="194"/>
      <c r="D125" s="188" t="s">
        <v>125</v>
      </c>
      <c r="E125" s="195" t="s">
        <v>19</v>
      </c>
      <c r="F125" s="196" t="s">
        <v>463</v>
      </c>
      <c r="G125" s="194"/>
      <c r="H125" s="197">
        <v>7.2000000000000002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03" t="s">
        <v>125</v>
      </c>
      <c r="AU125" s="203" t="s">
        <v>72</v>
      </c>
      <c r="AV125" s="10" t="s">
        <v>82</v>
      </c>
      <c r="AW125" s="10" t="s">
        <v>33</v>
      </c>
      <c r="AX125" s="10" t="s">
        <v>80</v>
      </c>
      <c r="AY125" s="203" t="s">
        <v>121</v>
      </c>
    </row>
    <row r="126" s="2" customFormat="1" ht="21.75" customHeight="1">
      <c r="A126" s="37"/>
      <c r="B126" s="38"/>
      <c r="C126" s="175" t="s">
        <v>210</v>
      </c>
      <c r="D126" s="175" t="s">
        <v>115</v>
      </c>
      <c r="E126" s="176" t="s">
        <v>176</v>
      </c>
      <c r="F126" s="177" t="s">
        <v>177</v>
      </c>
      <c r="G126" s="178" t="s">
        <v>165</v>
      </c>
      <c r="H126" s="179">
        <v>6</v>
      </c>
      <c r="I126" s="180"/>
      <c r="J126" s="181">
        <f>ROUND(I126*H126,2)</f>
        <v>0</v>
      </c>
      <c r="K126" s="177" t="s">
        <v>119</v>
      </c>
      <c r="L126" s="43"/>
      <c r="M126" s="182" t="s">
        <v>19</v>
      </c>
      <c r="N126" s="183" t="s">
        <v>43</v>
      </c>
      <c r="O126" s="83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6" t="s">
        <v>120</v>
      </c>
      <c r="AT126" s="186" t="s">
        <v>115</v>
      </c>
      <c r="AU126" s="186" t="s">
        <v>72</v>
      </c>
      <c r="AY126" s="16" t="s">
        <v>121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6" t="s">
        <v>80</v>
      </c>
      <c r="BK126" s="187">
        <f>ROUND(I126*H126,2)</f>
        <v>0</v>
      </c>
      <c r="BL126" s="16" t="s">
        <v>120</v>
      </c>
      <c r="BM126" s="186" t="s">
        <v>465</v>
      </c>
    </row>
    <row r="127" s="2" customFormat="1">
      <c r="A127" s="37"/>
      <c r="B127" s="38"/>
      <c r="C127" s="39"/>
      <c r="D127" s="188" t="s">
        <v>123</v>
      </c>
      <c r="E127" s="39"/>
      <c r="F127" s="189" t="s">
        <v>179</v>
      </c>
      <c r="G127" s="39"/>
      <c r="H127" s="39"/>
      <c r="I127" s="190"/>
      <c r="J127" s="39"/>
      <c r="K127" s="39"/>
      <c r="L127" s="43"/>
      <c r="M127" s="191"/>
      <c r="N127" s="192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123</v>
      </c>
      <c r="AU127" s="16" t="s">
        <v>72</v>
      </c>
    </row>
    <row r="128" s="10" customFormat="1">
      <c r="A128" s="10"/>
      <c r="B128" s="193"/>
      <c r="C128" s="194"/>
      <c r="D128" s="188" t="s">
        <v>125</v>
      </c>
      <c r="E128" s="195" t="s">
        <v>19</v>
      </c>
      <c r="F128" s="196" t="s">
        <v>466</v>
      </c>
      <c r="G128" s="194"/>
      <c r="H128" s="197">
        <v>6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03" t="s">
        <v>125</v>
      </c>
      <c r="AU128" s="203" t="s">
        <v>72</v>
      </c>
      <c r="AV128" s="10" t="s">
        <v>82</v>
      </c>
      <c r="AW128" s="10" t="s">
        <v>33</v>
      </c>
      <c r="AX128" s="10" t="s">
        <v>80</v>
      </c>
      <c r="AY128" s="203" t="s">
        <v>121</v>
      </c>
    </row>
    <row r="129" s="2" customFormat="1" ht="21.75" customHeight="1">
      <c r="A129" s="37"/>
      <c r="B129" s="38"/>
      <c r="C129" s="175" t="s">
        <v>215</v>
      </c>
      <c r="D129" s="175" t="s">
        <v>115</v>
      </c>
      <c r="E129" s="176" t="s">
        <v>467</v>
      </c>
      <c r="F129" s="177" t="s">
        <v>468</v>
      </c>
      <c r="G129" s="178" t="s">
        <v>165</v>
      </c>
      <c r="H129" s="179">
        <v>6</v>
      </c>
      <c r="I129" s="180"/>
      <c r="J129" s="181">
        <f>ROUND(I129*H129,2)</f>
        <v>0</v>
      </c>
      <c r="K129" s="177" t="s">
        <v>119</v>
      </c>
      <c r="L129" s="43"/>
      <c r="M129" s="182" t="s">
        <v>19</v>
      </c>
      <c r="N129" s="183" t="s">
        <v>43</v>
      </c>
      <c r="O129" s="83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6" t="s">
        <v>120</v>
      </c>
      <c r="AT129" s="186" t="s">
        <v>115</v>
      </c>
      <c r="AU129" s="186" t="s">
        <v>72</v>
      </c>
      <c r="AY129" s="16" t="s">
        <v>121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6" t="s">
        <v>80</v>
      </c>
      <c r="BK129" s="187">
        <f>ROUND(I129*H129,2)</f>
        <v>0</v>
      </c>
      <c r="BL129" s="16" t="s">
        <v>120</v>
      </c>
      <c r="BM129" s="186" t="s">
        <v>469</v>
      </c>
    </row>
    <row r="130" s="2" customFormat="1">
      <c r="A130" s="37"/>
      <c r="B130" s="38"/>
      <c r="C130" s="39"/>
      <c r="D130" s="188" t="s">
        <v>123</v>
      </c>
      <c r="E130" s="39"/>
      <c r="F130" s="189" t="s">
        <v>470</v>
      </c>
      <c r="G130" s="39"/>
      <c r="H130" s="39"/>
      <c r="I130" s="190"/>
      <c r="J130" s="39"/>
      <c r="K130" s="39"/>
      <c r="L130" s="43"/>
      <c r="M130" s="191"/>
      <c r="N130" s="19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72</v>
      </c>
    </row>
    <row r="131" s="10" customFormat="1">
      <c r="A131" s="10"/>
      <c r="B131" s="193"/>
      <c r="C131" s="194"/>
      <c r="D131" s="188" t="s">
        <v>125</v>
      </c>
      <c r="E131" s="195" t="s">
        <v>19</v>
      </c>
      <c r="F131" s="196" t="s">
        <v>466</v>
      </c>
      <c r="G131" s="194"/>
      <c r="H131" s="197">
        <v>6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03" t="s">
        <v>125</v>
      </c>
      <c r="AU131" s="203" t="s">
        <v>72</v>
      </c>
      <c r="AV131" s="10" t="s">
        <v>82</v>
      </c>
      <c r="AW131" s="10" t="s">
        <v>33</v>
      </c>
      <c r="AX131" s="10" t="s">
        <v>80</v>
      </c>
      <c r="AY131" s="203" t="s">
        <v>121</v>
      </c>
    </row>
    <row r="132" s="2" customFormat="1" ht="33" customHeight="1">
      <c r="A132" s="37"/>
      <c r="B132" s="38"/>
      <c r="C132" s="175" t="s">
        <v>220</v>
      </c>
      <c r="D132" s="175" t="s">
        <v>115</v>
      </c>
      <c r="E132" s="176" t="s">
        <v>186</v>
      </c>
      <c r="F132" s="177" t="s">
        <v>187</v>
      </c>
      <c r="G132" s="178" t="s">
        <v>157</v>
      </c>
      <c r="H132" s="179">
        <v>38</v>
      </c>
      <c r="I132" s="180"/>
      <c r="J132" s="181">
        <f>ROUND(I132*H132,2)</f>
        <v>0</v>
      </c>
      <c r="K132" s="177" t="s">
        <v>119</v>
      </c>
      <c r="L132" s="43"/>
      <c r="M132" s="182" t="s">
        <v>19</v>
      </c>
      <c r="N132" s="183" t="s">
        <v>43</v>
      </c>
      <c r="O132" s="83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6" t="s">
        <v>120</v>
      </c>
      <c r="AT132" s="186" t="s">
        <v>115</v>
      </c>
      <c r="AU132" s="186" t="s">
        <v>72</v>
      </c>
      <c r="AY132" s="16" t="s">
        <v>121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6" t="s">
        <v>80</v>
      </c>
      <c r="BK132" s="187">
        <f>ROUND(I132*H132,2)</f>
        <v>0</v>
      </c>
      <c r="BL132" s="16" t="s">
        <v>120</v>
      </c>
      <c r="BM132" s="186" t="s">
        <v>471</v>
      </c>
    </row>
    <row r="133" s="2" customFormat="1">
      <c r="A133" s="37"/>
      <c r="B133" s="38"/>
      <c r="C133" s="39"/>
      <c r="D133" s="188" t="s">
        <v>123</v>
      </c>
      <c r="E133" s="39"/>
      <c r="F133" s="189" t="s">
        <v>189</v>
      </c>
      <c r="G133" s="39"/>
      <c r="H133" s="39"/>
      <c r="I133" s="190"/>
      <c r="J133" s="39"/>
      <c r="K133" s="39"/>
      <c r="L133" s="43"/>
      <c r="M133" s="191"/>
      <c r="N133" s="192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123</v>
      </c>
      <c r="AU133" s="16" t="s">
        <v>72</v>
      </c>
    </row>
    <row r="134" s="10" customFormat="1">
      <c r="A134" s="10"/>
      <c r="B134" s="193"/>
      <c r="C134" s="194"/>
      <c r="D134" s="188" t="s">
        <v>125</v>
      </c>
      <c r="E134" s="195" t="s">
        <v>19</v>
      </c>
      <c r="F134" s="196" t="s">
        <v>461</v>
      </c>
      <c r="G134" s="194"/>
      <c r="H134" s="197">
        <v>38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03" t="s">
        <v>125</v>
      </c>
      <c r="AU134" s="203" t="s">
        <v>72</v>
      </c>
      <c r="AV134" s="10" t="s">
        <v>82</v>
      </c>
      <c r="AW134" s="10" t="s">
        <v>33</v>
      </c>
      <c r="AX134" s="10" t="s">
        <v>80</v>
      </c>
      <c r="AY134" s="203" t="s">
        <v>121</v>
      </c>
    </row>
    <row r="135" s="2" customFormat="1" ht="24.15" customHeight="1">
      <c r="A135" s="37"/>
      <c r="B135" s="38"/>
      <c r="C135" s="214" t="s">
        <v>225</v>
      </c>
      <c r="D135" s="214" t="s">
        <v>147</v>
      </c>
      <c r="E135" s="215" t="s">
        <v>205</v>
      </c>
      <c r="F135" s="216" t="s">
        <v>206</v>
      </c>
      <c r="G135" s="217" t="s">
        <v>150</v>
      </c>
      <c r="H135" s="218">
        <v>83.599999999999994</v>
      </c>
      <c r="I135" s="219"/>
      <c r="J135" s="220">
        <f>ROUND(I135*H135,2)</f>
        <v>0</v>
      </c>
      <c r="K135" s="216" t="s">
        <v>119</v>
      </c>
      <c r="L135" s="221"/>
      <c r="M135" s="222" t="s">
        <v>19</v>
      </c>
      <c r="N135" s="223" t="s">
        <v>43</v>
      </c>
      <c r="O135" s="83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6" t="s">
        <v>151</v>
      </c>
      <c r="AT135" s="186" t="s">
        <v>147</v>
      </c>
      <c r="AU135" s="186" t="s">
        <v>72</v>
      </c>
      <c r="AY135" s="16" t="s">
        <v>121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6" t="s">
        <v>80</v>
      </c>
      <c r="BK135" s="187">
        <f>ROUND(I135*H135,2)</f>
        <v>0</v>
      </c>
      <c r="BL135" s="16" t="s">
        <v>120</v>
      </c>
      <c r="BM135" s="186" t="s">
        <v>472</v>
      </c>
    </row>
    <row r="136" s="2" customFormat="1">
      <c r="A136" s="37"/>
      <c r="B136" s="38"/>
      <c r="C136" s="39"/>
      <c r="D136" s="188" t="s">
        <v>123</v>
      </c>
      <c r="E136" s="39"/>
      <c r="F136" s="189" t="s">
        <v>206</v>
      </c>
      <c r="G136" s="39"/>
      <c r="H136" s="39"/>
      <c r="I136" s="190"/>
      <c r="J136" s="39"/>
      <c r="K136" s="39"/>
      <c r="L136" s="43"/>
      <c r="M136" s="191"/>
      <c r="N136" s="19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123</v>
      </c>
      <c r="AU136" s="16" t="s">
        <v>72</v>
      </c>
    </row>
    <row r="137" s="10" customFormat="1">
      <c r="A137" s="10"/>
      <c r="B137" s="193"/>
      <c r="C137" s="194"/>
      <c r="D137" s="188" t="s">
        <v>125</v>
      </c>
      <c r="E137" s="195" t="s">
        <v>19</v>
      </c>
      <c r="F137" s="196" t="s">
        <v>473</v>
      </c>
      <c r="G137" s="194"/>
      <c r="H137" s="197">
        <v>83.599999999999994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03" t="s">
        <v>125</v>
      </c>
      <c r="AU137" s="203" t="s">
        <v>72</v>
      </c>
      <c r="AV137" s="10" t="s">
        <v>82</v>
      </c>
      <c r="AW137" s="10" t="s">
        <v>33</v>
      </c>
      <c r="AX137" s="10" t="s">
        <v>72</v>
      </c>
      <c r="AY137" s="203" t="s">
        <v>121</v>
      </c>
    </row>
    <row r="138" s="10" customFormat="1">
      <c r="A138" s="10"/>
      <c r="B138" s="193"/>
      <c r="C138" s="194"/>
      <c r="D138" s="188" t="s">
        <v>125</v>
      </c>
      <c r="E138" s="195" t="s">
        <v>19</v>
      </c>
      <c r="F138" s="196" t="s">
        <v>474</v>
      </c>
      <c r="G138" s="194"/>
      <c r="H138" s="197">
        <v>0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03" t="s">
        <v>125</v>
      </c>
      <c r="AU138" s="203" t="s">
        <v>72</v>
      </c>
      <c r="AV138" s="10" t="s">
        <v>82</v>
      </c>
      <c r="AW138" s="10" t="s">
        <v>33</v>
      </c>
      <c r="AX138" s="10" t="s">
        <v>72</v>
      </c>
      <c r="AY138" s="203" t="s">
        <v>121</v>
      </c>
    </row>
    <row r="139" s="12" customFormat="1">
      <c r="A139" s="12"/>
      <c r="B139" s="224"/>
      <c r="C139" s="225"/>
      <c r="D139" s="188" t="s">
        <v>125</v>
      </c>
      <c r="E139" s="226" t="s">
        <v>19</v>
      </c>
      <c r="F139" s="227" t="s">
        <v>162</v>
      </c>
      <c r="G139" s="225"/>
      <c r="H139" s="228">
        <v>83.599999999999994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4" t="s">
        <v>125</v>
      </c>
      <c r="AU139" s="234" t="s">
        <v>72</v>
      </c>
      <c r="AV139" s="12" t="s">
        <v>120</v>
      </c>
      <c r="AW139" s="12" t="s">
        <v>33</v>
      </c>
      <c r="AX139" s="12" t="s">
        <v>80</v>
      </c>
      <c r="AY139" s="234" t="s">
        <v>121</v>
      </c>
    </row>
    <row r="140" s="2" customFormat="1" ht="24.15" customHeight="1">
      <c r="A140" s="37"/>
      <c r="B140" s="38"/>
      <c r="C140" s="175" t="s">
        <v>231</v>
      </c>
      <c r="D140" s="175" t="s">
        <v>115</v>
      </c>
      <c r="E140" s="176" t="s">
        <v>475</v>
      </c>
      <c r="F140" s="177" t="s">
        <v>476</v>
      </c>
      <c r="G140" s="178" t="s">
        <v>477</v>
      </c>
      <c r="H140" s="179">
        <v>24</v>
      </c>
      <c r="I140" s="180"/>
      <c r="J140" s="181">
        <f>ROUND(I140*H140,2)</f>
        <v>0</v>
      </c>
      <c r="K140" s="177" t="s">
        <v>119</v>
      </c>
      <c r="L140" s="43"/>
      <c r="M140" s="182" t="s">
        <v>19</v>
      </c>
      <c r="N140" s="183" t="s">
        <v>43</v>
      </c>
      <c r="O140" s="83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6" t="s">
        <v>120</v>
      </c>
      <c r="AT140" s="186" t="s">
        <v>115</v>
      </c>
      <c r="AU140" s="186" t="s">
        <v>72</v>
      </c>
      <c r="AY140" s="16" t="s">
        <v>121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6" t="s">
        <v>80</v>
      </c>
      <c r="BK140" s="187">
        <f>ROUND(I140*H140,2)</f>
        <v>0</v>
      </c>
      <c r="BL140" s="16" t="s">
        <v>120</v>
      </c>
      <c r="BM140" s="186" t="s">
        <v>478</v>
      </c>
    </row>
    <row r="141" s="2" customFormat="1">
      <c r="A141" s="37"/>
      <c r="B141" s="38"/>
      <c r="C141" s="39"/>
      <c r="D141" s="188" t="s">
        <v>123</v>
      </c>
      <c r="E141" s="39"/>
      <c r="F141" s="189" t="s">
        <v>479</v>
      </c>
      <c r="G141" s="39"/>
      <c r="H141" s="39"/>
      <c r="I141" s="190"/>
      <c r="J141" s="39"/>
      <c r="K141" s="39"/>
      <c r="L141" s="43"/>
      <c r="M141" s="191"/>
      <c r="N141" s="192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123</v>
      </c>
      <c r="AU141" s="16" t="s">
        <v>72</v>
      </c>
    </row>
    <row r="142" s="10" customFormat="1">
      <c r="A142" s="10"/>
      <c r="B142" s="193"/>
      <c r="C142" s="194"/>
      <c r="D142" s="188" t="s">
        <v>125</v>
      </c>
      <c r="E142" s="195" t="s">
        <v>19</v>
      </c>
      <c r="F142" s="196" t="s">
        <v>480</v>
      </c>
      <c r="G142" s="194"/>
      <c r="H142" s="197">
        <v>24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03" t="s">
        <v>125</v>
      </c>
      <c r="AU142" s="203" t="s">
        <v>72</v>
      </c>
      <c r="AV142" s="10" t="s">
        <v>82</v>
      </c>
      <c r="AW142" s="10" t="s">
        <v>33</v>
      </c>
      <c r="AX142" s="10" t="s">
        <v>80</v>
      </c>
      <c r="AY142" s="203" t="s">
        <v>121</v>
      </c>
    </row>
    <row r="143" s="2" customFormat="1" ht="24.15" customHeight="1">
      <c r="A143" s="37"/>
      <c r="B143" s="38"/>
      <c r="C143" s="214" t="s">
        <v>7</v>
      </c>
      <c r="D143" s="214" t="s">
        <v>147</v>
      </c>
      <c r="E143" s="215" t="s">
        <v>211</v>
      </c>
      <c r="F143" s="216" t="s">
        <v>212</v>
      </c>
      <c r="G143" s="217" t="s">
        <v>199</v>
      </c>
      <c r="H143" s="218">
        <v>48</v>
      </c>
      <c r="I143" s="219"/>
      <c r="J143" s="220">
        <f>ROUND(I143*H143,2)</f>
        <v>0</v>
      </c>
      <c r="K143" s="216" t="s">
        <v>119</v>
      </c>
      <c r="L143" s="221"/>
      <c r="M143" s="222" t="s">
        <v>19</v>
      </c>
      <c r="N143" s="223" t="s">
        <v>43</v>
      </c>
      <c r="O143" s="83"/>
      <c r="P143" s="184">
        <f>O143*H143</f>
        <v>0</v>
      </c>
      <c r="Q143" s="184">
        <v>0.0010499999999999999</v>
      </c>
      <c r="R143" s="184">
        <f>Q143*H143</f>
        <v>0.0504</v>
      </c>
      <c r="S143" s="184">
        <v>0</v>
      </c>
      <c r="T143" s="18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6" t="s">
        <v>151</v>
      </c>
      <c r="AT143" s="186" t="s">
        <v>147</v>
      </c>
      <c r="AU143" s="186" t="s">
        <v>72</v>
      </c>
      <c r="AY143" s="16" t="s">
        <v>121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6" t="s">
        <v>80</v>
      </c>
      <c r="BK143" s="187">
        <f>ROUND(I143*H143,2)</f>
        <v>0</v>
      </c>
      <c r="BL143" s="16" t="s">
        <v>120</v>
      </c>
      <c r="BM143" s="186" t="s">
        <v>481</v>
      </c>
    </row>
    <row r="144" s="2" customFormat="1">
      <c r="A144" s="37"/>
      <c r="B144" s="38"/>
      <c r="C144" s="39"/>
      <c r="D144" s="188" t="s">
        <v>123</v>
      </c>
      <c r="E144" s="39"/>
      <c r="F144" s="189" t="s">
        <v>212</v>
      </c>
      <c r="G144" s="39"/>
      <c r="H144" s="39"/>
      <c r="I144" s="190"/>
      <c r="J144" s="39"/>
      <c r="K144" s="39"/>
      <c r="L144" s="43"/>
      <c r="M144" s="191"/>
      <c r="N144" s="19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123</v>
      </c>
      <c r="AU144" s="16" t="s">
        <v>72</v>
      </c>
    </row>
    <row r="145" s="10" customFormat="1">
      <c r="A145" s="10"/>
      <c r="B145" s="193"/>
      <c r="C145" s="194"/>
      <c r="D145" s="188" t="s">
        <v>125</v>
      </c>
      <c r="E145" s="195" t="s">
        <v>19</v>
      </c>
      <c r="F145" s="196" t="s">
        <v>482</v>
      </c>
      <c r="G145" s="194"/>
      <c r="H145" s="197">
        <v>48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03" t="s">
        <v>125</v>
      </c>
      <c r="AU145" s="203" t="s">
        <v>72</v>
      </c>
      <c r="AV145" s="10" t="s">
        <v>82</v>
      </c>
      <c r="AW145" s="10" t="s">
        <v>33</v>
      </c>
      <c r="AX145" s="10" t="s">
        <v>80</v>
      </c>
      <c r="AY145" s="203" t="s">
        <v>121</v>
      </c>
    </row>
    <row r="146" s="2" customFormat="1" ht="21.75" customHeight="1">
      <c r="A146" s="37"/>
      <c r="B146" s="38"/>
      <c r="C146" s="214" t="s">
        <v>239</v>
      </c>
      <c r="D146" s="214" t="s">
        <v>147</v>
      </c>
      <c r="E146" s="215" t="s">
        <v>216</v>
      </c>
      <c r="F146" s="216" t="s">
        <v>217</v>
      </c>
      <c r="G146" s="217" t="s">
        <v>199</v>
      </c>
      <c r="H146" s="218">
        <v>24</v>
      </c>
      <c r="I146" s="219"/>
      <c r="J146" s="220">
        <f>ROUND(I146*H146,2)</f>
        <v>0</v>
      </c>
      <c r="K146" s="216" t="s">
        <v>119</v>
      </c>
      <c r="L146" s="221"/>
      <c r="M146" s="222" t="s">
        <v>19</v>
      </c>
      <c r="N146" s="223" t="s">
        <v>43</v>
      </c>
      <c r="O146" s="83"/>
      <c r="P146" s="184">
        <f>O146*H146</f>
        <v>0</v>
      </c>
      <c r="Q146" s="184">
        <v>0.00013999999999999999</v>
      </c>
      <c r="R146" s="184">
        <f>Q146*H146</f>
        <v>0.0033599999999999997</v>
      </c>
      <c r="S146" s="184">
        <v>0</v>
      </c>
      <c r="T146" s="18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6" t="s">
        <v>151</v>
      </c>
      <c r="AT146" s="186" t="s">
        <v>147</v>
      </c>
      <c r="AU146" s="186" t="s">
        <v>72</v>
      </c>
      <c r="AY146" s="16" t="s">
        <v>121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6" t="s">
        <v>80</v>
      </c>
      <c r="BK146" s="187">
        <f>ROUND(I146*H146,2)</f>
        <v>0</v>
      </c>
      <c r="BL146" s="16" t="s">
        <v>120</v>
      </c>
      <c r="BM146" s="186" t="s">
        <v>483</v>
      </c>
    </row>
    <row r="147" s="2" customFormat="1">
      <c r="A147" s="37"/>
      <c r="B147" s="38"/>
      <c r="C147" s="39"/>
      <c r="D147" s="188" t="s">
        <v>123</v>
      </c>
      <c r="E147" s="39"/>
      <c r="F147" s="189" t="s">
        <v>217</v>
      </c>
      <c r="G147" s="39"/>
      <c r="H147" s="39"/>
      <c r="I147" s="190"/>
      <c r="J147" s="39"/>
      <c r="K147" s="39"/>
      <c r="L147" s="43"/>
      <c r="M147" s="191"/>
      <c r="N147" s="192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123</v>
      </c>
      <c r="AU147" s="16" t="s">
        <v>72</v>
      </c>
    </row>
    <row r="148" s="10" customFormat="1">
      <c r="A148" s="10"/>
      <c r="B148" s="193"/>
      <c r="C148" s="194"/>
      <c r="D148" s="188" t="s">
        <v>125</v>
      </c>
      <c r="E148" s="195" t="s">
        <v>19</v>
      </c>
      <c r="F148" s="196" t="s">
        <v>480</v>
      </c>
      <c r="G148" s="194"/>
      <c r="H148" s="197">
        <v>24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03" t="s">
        <v>125</v>
      </c>
      <c r="AU148" s="203" t="s">
        <v>72</v>
      </c>
      <c r="AV148" s="10" t="s">
        <v>82</v>
      </c>
      <c r="AW148" s="10" t="s">
        <v>33</v>
      </c>
      <c r="AX148" s="10" t="s">
        <v>80</v>
      </c>
      <c r="AY148" s="203" t="s">
        <v>121</v>
      </c>
    </row>
    <row r="149" s="2" customFormat="1" ht="16.5" customHeight="1">
      <c r="A149" s="37"/>
      <c r="B149" s="38"/>
      <c r="C149" s="214" t="s">
        <v>245</v>
      </c>
      <c r="D149" s="214" t="s">
        <v>147</v>
      </c>
      <c r="E149" s="215" t="s">
        <v>221</v>
      </c>
      <c r="F149" s="216" t="s">
        <v>222</v>
      </c>
      <c r="G149" s="217" t="s">
        <v>157</v>
      </c>
      <c r="H149" s="218">
        <v>38</v>
      </c>
      <c r="I149" s="219"/>
      <c r="J149" s="220">
        <f>ROUND(I149*H149,2)</f>
        <v>0</v>
      </c>
      <c r="K149" s="216" t="s">
        <v>119</v>
      </c>
      <c r="L149" s="221"/>
      <c r="M149" s="222" t="s">
        <v>19</v>
      </c>
      <c r="N149" s="223" t="s">
        <v>43</v>
      </c>
      <c r="O149" s="83"/>
      <c r="P149" s="184">
        <f>O149*H149</f>
        <v>0</v>
      </c>
      <c r="Q149" s="184">
        <v>0.00031</v>
      </c>
      <c r="R149" s="184">
        <f>Q149*H149</f>
        <v>0.011780000000000001</v>
      </c>
      <c r="S149" s="184">
        <v>0</v>
      </c>
      <c r="T149" s="18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6" t="s">
        <v>151</v>
      </c>
      <c r="AT149" s="186" t="s">
        <v>147</v>
      </c>
      <c r="AU149" s="186" t="s">
        <v>72</v>
      </c>
      <c r="AY149" s="16" t="s">
        <v>121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6" t="s">
        <v>80</v>
      </c>
      <c r="BK149" s="187">
        <f>ROUND(I149*H149,2)</f>
        <v>0</v>
      </c>
      <c r="BL149" s="16" t="s">
        <v>120</v>
      </c>
      <c r="BM149" s="186" t="s">
        <v>484</v>
      </c>
    </row>
    <row r="150" s="2" customFormat="1">
      <c r="A150" s="37"/>
      <c r="B150" s="38"/>
      <c r="C150" s="39"/>
      <c r="D150" s="188" t="s">
        <v>123</v>
      </c>
      <c r="E150" s="39"/>
      <c r="F150" s="189" t="s">
        <v>222</v>
      </c>
      <c r="G150" s="39"/>
      <c r="H150" s="39"/>
      <c r="I150" s="190"/>
      <c r="J150" s="39"/>
      <c r="K150" s="39"/>
      <c r="L150" s="43"/>
      <c r="M150" s="191"/>
      <c r="N150" s="192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123</v>
      </c>
      <c r="AU150" s="16" t="s">
        <v>72</v>
      </c>
    </row>
    <row r="151" s="10" customFormat="1">
      <c r="A151" s="10"/>
      <c r="B151" s="193"/>
      <c r="C151" s="194"/>
      <c r="D151" s="188" t="s">
        <v>125</v>
      </c>
      <c r="E151" s="195" t="s">
        <v>19</v>
      </c>
      <c r="F151" s="196" t="s">
        <v>325</v>
      </c>
      <c r="G151" s="194"/>
      <c r="H151" s="197">
        <v>38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03" t="s">
        <v>125</v>
      </c>
      <c r="AU151" s="203" t="s">
        <v>72</v>
      </c>
      <c r="AV151" s="10" t="s">
        <v>82</v>
      </c>
      <c r="AW151" s="10" t="s">
        <v>33</v>
      </c>
      <c r="AX151" s="10" t="s">
        <v>80</v>
      </c>
      <c r="AY151" s="203" t="s">
        <v>121</v>
      </c>
    </row>
    <row r="152" s="2" customFormat="1" ht="16.5" customHeight="1">
      <c r="A152" s="37"/>
      <c r="B152" s="38"/>
      <c r="C152" s="175" t="s">
        <v>251</v>
      </c>
      <c r="D152" s="175" t="s">
        <v>115</v>
      </c>
      <c r="E152" s="176" t="s">
        <v>226</v>
      </c>
      <c r="F152" s="177" t="s">
        <v>227</v>
      </c>
      <c r="G152" s="178" t="s">
        <v>157</v>
      </c>
      <c r="H152" s="179">
        <v>38</v>
      </c>
      <c r="I152" s="180"/>
      <c r="J152" s="181">
        <f>ROUND(I152*H152,2)</f>
        <v>0</v>
      </c>
      <c r="K152" s="177" t="s">
        <v>119</v>
      </c>
      <c r="L152" s="43"/>
      <c r="M152" s="182" t="s">
        <v>19</v>
      </c>
      <c r="N152" s="183" t="s">
        <v>43</v>
      </c>
      <c r="O152" s="83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6" t="s">
        <v>120</v>
      </c>
      <c r="AT152" s="186" t="s">
        <v>115</v>
      </c>
      <c r="AU152" s="186" t="s">
        <v>72</v>
      </c>
      <c r="AY152" s="16" t="s">
        <v>121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6" t="s">
        <v>80</v>
      </c>
      <c r="BK152" s="187">
        <f>ROUND(I152*H152,2)</f>
        <v>0</v>
      </c>
      <c r="BL152" s="16" t="s">
        <v>120</v>
      </c>
      <c r="BM152" s="186" t="s">
        <v>485</v>
      </c>
    </row>
    <row r="153" s="2" customFormat="1">
      <c r="A153" s="37"/>
      <c r="B153" s="38"/>
      <c r="C153" s="39"/>
      <c r="D153" s="188" t="s">
        <v>123</v>
      </c>
      <c r="E153" s="39"/>
      <c r="F153" s="189" t="s">
        <v>229</v>
      </c>
      <c r="G153" s="39"/>
      <c r="H153" s="39"/>
      <c r="I153" s="190"/>
      <c r="J153" s="39"/>
      <c r="K153" s="39"/>
      <c r="L153" s="43"/>
      <c r="M153" s="191"/>
      <c r="N153" s="192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123</v>
      </c>
      <c r="AU153" s="16" t="s">
        <v>72</v>
      </c>
    </row>
    <row r="154" s="10" customFormat="1">
      <c r="A154" s="10"/>
      <c r="B154" s="193"/>
      <c r="C154" s="194"/>
      <c r="D154" s="188" t="s">
        <v>125</v>
      </c>
      <c r="E154" s="195" t="s">
        <v>19</v>
      </c>
      <c r="F154" s="196" t="s">
        <v>486</v>
      </c>
      <c r="G154" s="194"/>
      <c r="H154" s="197">
        <v>38</v>
      </c>
      <c r="I154" s="198"/>
      <c r="J154" s="194"/>
      <c r="K154" s="194"/>
      <c r="L154" s="199"/>
      <c r="M154" s="200"/>
      <c r="N154" s="201"/>
      <c r="O154" s="201"/>
      <c r="P154" s="201"/>
      <c r="Q154" s="201"/>
      <c r="R154" s="201"/>
      <c r="S154" s="201"/>
      <c r="T154" s="202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03" t="s">
        <v>125</v>
      </c>
      <c r="AU154" s="203" t="s">
        <v>72</v>
      </c>
      <c r="AV154" s="10" t="s">
        <v>82</v>
      </c>
      <c r="AW154" s="10" t="s">
        <v>33</v>
      </c>
      <c r="AX154" s="10" t="s">
        <v>80</v>
      </c>
      <c r="AY154" s="203" t="s">
        <v>121</v>
      </c>
    </row>
    <row r="155" s="2" customFormat="1" ht="16.5" customHeight="1">
      <c r="A155" s="37"/>
      <c r="B155" s="38"/>
      <c r="C155" s="214" t="s">
        <v>257</v>
      </c>
      <c r="D155" s="214" t="s">
        <v>147</v>
      </c>
      <c r="E155" s="215" t="s">
        <v>232</v>
      </c>
      <c r="F155" s="216" t="s">
        <v>233</v>
      </c>
      <c r="G155" s="217" t="s">
        <v>165</v>
      </c>
      <c r="H155" s="218">
        <v>28.800000000000001</v>
      </c>
      <c r="I155" s="219"/>
      <c r="J155" s="220">
        <f>ROUND(I155*H155,2)</f>
        <v>0</v>
      </c>
      <c r="K155" s="216" t="s">
        <v>119</v>
      </c>
      <c r="L155" s="221"/>
      <c r="M155" s="222" t="s">
        <v>19</v>
      </c>
      <c r="N155" s="223" t="s">
        <v>43</v>
      </c>
      <c r="O155" s="83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6" t="s">
        <v>151</v>
      </c>
      <c r="AT155" s="186" t="s">
        <v>147</v>
      </c>
      <c r="AU155" s="186" t="s">
        <v>72</v>
      </c>
      <c r="AY155" s="16" t="s">
        <v>121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6" t="s">
        <v>80</v>
      </c>
      <c r="BK155" s="187">
        <f>ROUND(I155*H155,2)</f>
        <v>0</v>
      </c>
      <c r="BL155" s="16" t="s">
        <v>120</v>
      </c>
      <c r="BM155" s="186" t="s">
        <v>487</v>
      </c>
    </row>
    <row r="156" s="2" customFormat="1">
      <c r="A156" s="37"/>
      <c r="B156" s="38"/>
      <c r="C156" s="39"/>
      <c r="D156" s="188" t="s">
        <v>123</v>
      </c>
      <c r="E156" s="39"/>
      <c r="F156" s="189" t="s">
        <v>233</v>
      </c>
      <c r="G156" s="39"/>
      <c r="H156" s="39"/>
      <c r="I156" s="190"/>
      <c r="J156" s="39"/>
      <c r="K156" s="39"/>
      <c r="L156" s="43"/>
      <c r="M156" s="191"/>
      <c r="N156" s="192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123</v>
      </c>
      <c r="AU156" s="16" t="s">
        <v>72</v>
      </c>
    </row>
    <row r="157" s="10" customFormat="1">
      <c r="A157" s="10"/>
      <c r="B157" s="193"/>
      <c r="C157" s="194"/>
      <c r="D157" s="188" t="s">
        <v>125</v>
      </c>
      <c r="E157" s="195" t="s">
        <v>19</v>
      </c>
      <c r="F157" s="196" t="s">
        <v>488</v>
      </c>
      <c r="G157" s="194"/>
      <c r="H157" s="197">
        <v>28.800000000000001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03" t="s">
        <v>125</v>
      </c>
      <c r="AU157" s="203" t="s">
        <v>72</v>
      </c>
      <c r="AV157" s="10" t="s">
        <v>82</v>
      </c>
      <c r="AW157" s="10" t="s">
        <v>33</v>
      </c>
      <c r="AX157" s="10" t="s">
        <v>80</v>
      </c>
      <c r="AY157" s="203" t="s">
        <v>121</v>
      </c>
    </row>
    <row r="158" s="2" customFormat="1" ht="16.5" customHeight="1">
      <c r="A158" s="37"/>
      <c r="B158" s="38"/>
      <c r="C158" s="214" t="s">
        <v>262</v>
      </c>
      <c r="D158" s="214" t="s">
        <v>147</v>
      </c>
      <c r="E158" s="215" t="s">
        <v>236</v>
      </c>
      <c r="F158" s="216" t="s">
        <v>237</v>
      </c>
      <c r="G158" s="217" t="s">
        <v>165</v>
      </c>
      <c r="H158" s="218">
        <v>28.800000000000001</v>
      </c>
      <c r="I158" s="219"/>
      <c r="J158" s="220">
        <f>ROUND(I158*H158,2)</f>
        <v>0</v>
      </c>
      <c r="K158" s="216" t="s">
        <v>119</v>
      </c>
      <c r="L158" s="221"/>
      <c r="M158" s="222" t="s">
        <v>19</v>
      </c>
      <c r="N158" s="223" t="s">
        <v>43</v>
      </c>
      <c r="O158" s="83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6" t="s">
        <v>151</v>
      </c>
      <c r="AT158" s="186" t="s">
        <v>147</v>
      </c>
      <c r="AU158" s="186" t="s">
        <v>72</v>
      </c>
      <c r="AY158" s="16" t="s">
        <v>121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6" t="s">
        <v>80</v>
      </c>
      <c r="BK158" s="187">
        <f>ROUND(I158*H158,2)</f>
        <v>0</v>
      </c>
      <c r="BL158" s="16" t="s">
        <v>120</v>
      </c>
      <c r="BM158" s="186" t="s">
        <v>489</v>
      </c>
    </row>
    <row r="159" s="2" customFormat="1">
      <c r="A159" s="37"/>
      <c r="B159" s="38"/>
      <c r="C159" s="39"/>
      <c r="D159" s="188" t="s">
        <v>123</v>
      </c>
      <c r="E159" s="39"/>
      <c r="F159" s="189" t="s">
        <v>237</v>
      </c>
      <c r="G159" s="39"/>
      <c r="H159" s="39"/>
      <c r="I159" s="190"/>
      <c r="J159" s="39"/>
      <c r="K159" s="39"/>
      <c r="L159" s="43"/>
      <c r="M159" s="191"/>
      <c r="N159" s="192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123</v>
      </c>
      <c r="AU159" s="16" t="s">
        <v>72</v>
      </c>
    </row>
    <row r="160" s="10" customFormat="1">
      <c r="A160" s="10"/>
      <c r="B160" s="193"/>
      <c r="C160" s="194"/>
      <c r="D160" s="188" t="s">
        <v>125</v>
      </c>
      <c r="E160" s="195" t="s">
        <v>19</v>
      </c>
      <c r="F160" s="196" t="s">
        <v>488</v>
      </c>
      <c r="G160" s="194"/>
      <c r="H160" s="197">
        <v>28.800000000000001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03" t="s">
        <v>125</v>
      </c>
      <c r="AU160" s="203" t="s">
        <v>72</v>
      </c>
      <c r="AV160" s="10" t="s">
        <v>82</v>
      </c>
      <c r="AW160" s="10" t="s">
        <v>33</v>
      </c>
      <c r="AX160" s="10" t="s">
        <v>80</v>
      </c>
      <c r="AY160" s="203" t="s">
        <v>121</v>
      </c>
    </row>
    <row r="161" s="2" customFormat="1" ht="24.15" customHeight="1">
      <c r="A161" s="37"/>
      <c r="B161" s="38"/>
      <c r="C161" s="175" t="s">
        <v>268</v>
      </c>
      <c r="D161" s="175" t="s">
        <v>115</v>
      </c>
      <c r="E161" s="176" t="s">
        <v>240</v>
      </c>
      <c r="F161" s="177" t="s">
        <v>241</v>
      </c>
      <c r="G161" s="178" t="s">
        <v>165</v>
      </c>
      <c r="H161" s="179">
        <v>21</v>
      </c>
      <c r="I161" s="180"/>
      <c r="J161" s="181">
        <f>ROUND(I161*H161,2)</f>
        <v>0</v>
      </c>
      <c r="K161" s="177" t="s">
        <v>119</v>
      </c>
      <c r="L161" s="43"/>
      <c r="M161" s="182" t="s">
        <v>19</v>
      </c>
      <c r="N161" s="183" t="s">
        <v>43</v>
      </c>
      <c r="O161" s="83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6" t="s">
        <v>120</v>
      </c>
      <c r="AT161" s="186" t="s">
        <v>115</v>
      </c>
      <c r="AU161" s="186" t="s">
        <v>72</v>
      </c>
      <c r="AY161" s="16" t="s">
        <v>121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6" t="s">
        <v>80</v>
      </c>
      <c r="BK161" s="187">
        <f>ROUND(I161*H161,2)</f>
        <v>0</v>
      </c>
      <c r="BL161" s="16" t="s">
        <v>120</v>
      </c>
      <c r="BM161" s="186" t="s">
        <v>490</v>
      </c>
    </row>
    <row r="162" s="2" customFormat="1">
      <c r="A162" s="37"/>
      <c r="B162" s="38"/>
      <c r="C162" s="39"/>
      <c r="D162" s="188" t="s">
        <v>123</v>
      </c>
      <c r="E162" s="39"/>
      <c r="F162" s="189" t="s">
        <v>243</v>
      </c>
      <c r="G162" s="39"/>
      <c r="H162" s="39"/>
      <c r="I162" s="190"/>
      <c r="J162" s="39"/>
      <c r="K162" s="39"/>
      <c r="L162" s="43"/>
      <c r="M162" s="191"/>
      <c r="N162" s="192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123</v>
      </c>
      <c r="AU162" s="16" t="s">
        <v>72</v>
      </c>
    </row>
    <row r="163" s="10" customFormat="1">
      <c r="A163" s="10"/>
      <c r="B163" s="193"/>
      <c r="C163" s="194"/>
      <c r="D163" s="188" t="s">
        <v>125</v>
      </c>
      <c r="E163" s="195" t="s">
        <v>19</v>
      </c>
      <c r="F163" s="196" t="s">
        <v>491</v>
      </c>
      <c r="G163" s="194"/>
      <c r="H163" s="197">
        <v>21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03" t="s">
        <v>125</v>
      </c>
      <c r="AU163" s="203" t="s">
        <v>72</v>
      </c>
      <c r="AV163" s="10" t="s">
        <v>82</v>
      </c>
      <c r="AW163" s="10" t="s">
        <v>33</v>
      </c>
      <c r="AX163" s="10" t="s">
        <v>80</v>
      </c>
      <c r="AY163" s="203" t="s">
        <v>121</v>
      </c>
    </row>
    <row r="164" s="2" customFormat="1" ht="16.5" customHeight="1">
      <c r="A164" s="37"/>
      <c r="B164" s="38"/>
      <c r="C164" s="214" t="s">
        <v>273</v>
      </c>
      <c r="D164" s="214" t="s">
        <v>147</v>
      </c>
      <c r="E164" s="215" t="s">
        <v>492</v>
      </c>
      <c r="F164" s="216" t="s">
        <v>493</v>
      </c>
      <c r="G164" s="217" t="s">
        <v>494</v>
      </c>
      <c r="H164" s="218">
        <v>7.875</v>
      </c>
      <c r="I164" s="219"/>
      <c r="J164" s="220">
        <f>ROUND(I164*H164,2)</f>
        <v>0</v>
      </c>
      <c r="K164" s="216" t="s">
        <v>119</v>
      </c>
      <c r="L164" s="221"/>
      <c r="M164" s="222" t="s">
        <v>19</v>
      </c>
      <c r="N164" s="223" t="s">
        <v>43</v>
      </c>
      <c r="O164" s="83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6" t="s">
        <v>151</v>
      </c>
      <c r="AT164" s="186" t="s">
        <v>147</v>
      </c>
      <c r="AU164" s="186" t="s">
        <v>72</v>
      </c>
      <c r="AY164" s="16" t="s">
        <v>121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6" t="s">
        <v>80</v>
      </c>
      <c r="BK164" s="187">
        <f>ROUND(I164*H164,2)</f>
        <v>0</v>
      </c>
      <c r="BL164" s="16" t="s">
        <v>120</v>
      </c>
      <c r="BM164" s="186" t="s">
        <v>495</v>
      </c>
    </row>
    <row r="165" s="2" customFormat="1">
      <c r="A165" s="37"/>
      <c r="B165" s="38"/>
      <c r="C165" s="39"/>
      <c r="D165" s="188" t="s">
        <v>123</v>
      </c>
      <c r="E165" s="39"/>
      <c r="F165" s="189" t="s">
        <v>493</v>
      </c>
      <c r="G165" s="39"/>
      <c r="H165" s="39"/>
      <c r="I165" s="190"/>
      <c r="J165" s="39"/>
      <c r="K165" s="39"/>
      <c r="L165" s="43"/>
      <c r="M165" s="191"/>
      <c r="N165" s="192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123</v>
      </c>
      <c r="AU165" s="16" t="s">
        <v>72</v>
      </c>
    </row>
    <row r="166" s="10" customFormat="1">
      <c r="A166" s="10"/>
      <c r="B166" s="193"/>
      <c r="C166" s="194"/>
      <c r="D166" s="188" t="s">
        <v>125</v>
      </c>
      <c r="E166" s="195" t="s">
        <v>19</v>
      </c>
      <c r="F166" s="196" t="s">
        <v>496</v>
      </c>
      <c r="G166" s="194"/>
      <c r="H166" s="197">
        <v>7.875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03" t="s">
        <v>125</v>
      </c>
      <c r="AU166" s="203" t="s">
        <v>72</v>
      </c>
      <c r="AV166" s="10" t="s">
        <v>82</v>
      </c>
      <c r="AW166" s="10" t="s">
        <v>33</v>
      </c>
      <c r="AX166" s="10" t="s">
        <v>80</v>
      </c>
      <c r="AY166" s="203" t="s">
        <v>121</v>
      </c>
    </row>
    <row r="167" s="2" customFormat="1" ht="24.15" customHeight="1">
      <c r="A167" s="37"/>
      <c r="B167" s="38"/>
      <c r="C167" s="175" t="s">
        <v>278</v>
      </c>
      <c r="D167" s="175" t="s">
        <v>115</v>
      </c>
      <c r="E167" s="176" t="s">
        <v>497</v>
      </c>
      <c r="F167" s="177" t="s">
        <v>498</v>
      </c>
      <c r="G167" s="178" t="s">
        <v>142</v>
      </c>
      <c r="H167" s="179">
        <v>8.4000000000000004</v>
      </c>
      <c r="I167" s="180"/>
      <c r="J167" s="181">
        <f>ROUND(I167*H167,2)</f>
        <v>0</v>
      </c>
      <c r="K167" s="177" t="s">
        <v>119</v>
      </c>
      <c r="L167" s="43"/>
      <c r="M167" s="182" t="s">
        <v>19</v>
      </c>
      <c r="N167" s="183" t="s">
        <v>43</v>
      </c>
      <c r="O167" s="83"/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6" t="s">
        <v>120</v>
      </c>
      <c r="AT167" s="186" t="s">
        <v>115</v>
      </c>
      <c r="AU167" s="186" t="s">
        <v>72</v>
      </c>
      <c r="AY167" s="16" t="s">
        <v>121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6" t="s">
        <v>80</v>
      </c>
      <c r="BK167" s="187">
        <f>ROUND(I167*H167,2)</f>
        <v>0</v>
      </c>
      <c r="BL167" s="16" t="s">
        <v>120</v>
      </c>
      <c r="BM167" s="186" t="s">
        <v>499</v>
      </c>
    </row>
    <row r="168" s="2" customFormat="1">
      <c r="A168" s="37"/>
      <c r="B168" s="38"/>
      <c r="C168" s="39"/>
      <c r="D168" s="188" t="s">
        <v>123</v>
      </c>
      <c r="E168" s="39"/>
      <c r="F168" s="189" t="s">
        <v>500</v>
      </c>
      <c r="G168" s="39"/>
      <c r="H168" s="39"/>
      <c r="I168" s="190"/>
      <c r="J168" s="39"/>
      <c r="K168" s="39"/>
      <c r="L168" s="43"/>
      <c r="M168" s="191"/>
      <c r="N168" s="192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123</v>
      </c>
      <c r="AU168" s="16" t="s">
        <v>72</v>
      </c>
    </row>
    <row r="169" s="10" customFormat="1">
      <c r="A169" s="10"/>
      <c r="B169" s="193"/>
      <c r="C169" s="194"/>
      <c r="D169" s="188" t="s">
        <v>125</v>
      </c>
      <c r="E169" s="195" t="s">
        <v>19</v>
      </c>
      <c r="F169" s="196" t="s">
        <v>501</v>
      </c>
      <c r="G169" s="194"/>
      <c r="H169" s="197">
        <v>8.4000000000000004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03" t="s">
        <v>125</v>
      </c>
      <c r="AU169" s="203" t="s">
        <v>72</v>
      </c>
      <c r="AV169" s="10" t="s">
        <v>82</v>
      </c>
      <c r="AW169" s="10" t="s">
        <v>33</v>
      </c>
      <c r="AX169" s="10" t="s">
        <v>80</v>
      </c>
      <c r="AY169" s="203" t="s">
        <v>121</v>
      </c>
    </row>
    <row r="170" s="2" customFormat="1" ht="16.5" customHeight="1">
      <c r="A170" s="37"/>
      <c r="B170" s="38"/>
      <c r="C170" s="214" t="s">
        <v>283</v>
      </c>
      <c r="D170" s="214" t="s">
        <v>147</v>
      </c>
      <c r="E170" s="215" t="s">
        <v>502</v>
      </c>
      <c r="F170" s="216" t="s">
        <v>503</v>
      </c>
      <c r="G170" s="217" t="s">
        <v>150</v>
      </c>
      <c r="H170" s="218">
        <v>4</v>
      </c>
      <c r="I170" s="219"/>
      <c r="J170" s="220">
        <f>ROUND(I170*H170,2)</f>
        <v>0</v>
      </c>
      <c r="K170" s="216" t="s">
        <v>119</v>
      </c>
      <c r="L170" s="221"/>
      <c r="M170" s="222" t="s">
        <v>19</v>
      </c>
      <c r="N170" s="223" t="s">
        <v>43</v>
      </c>
      <c r="O170" s="83"/>
      <c r="P170" s="184">
        <f>O170*H170</f>
        <v>0</v>
      </c>
      <c r="Q170" s="184">
        <v>1</v>
      </c>
      <c r="R170" s="184">
        <f>Q170*H170</f>
        <v>4</v>
      </c>
      <c r="S170" s="184">
        <v>0</v>
      </c>
      <c r="T170" s="18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6" t="s">
        <v>151</v>
      </c>
      <c r="AT170" s="186" t="s">
        <v>147</v>
      </c>
      <c r="AU170" s="186" t="s">
        <v>72</v>
      </c>
      <c r="AY170" s="16" t="s">
        <v>121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6" t="s">
        <v>80</v>
      </c>
      <c r="BK170" s="187">
        <f>ROUND(I170*H170,2)</f>
        <v>0</v>
      </c>
      <c r="BL170" s="16" t="s">
        <v>120</v>
      </c>
      <c r="BM170" s="186" t="s">
        <v>504</v>
      </c>
    </row>
    <row r="171" s="2" customFormat="1">
      <c r="A171" s="37"/>
      <c r="B171" s="38"/>
      <c r="C171" s="39"/>
      <c r="D171" s="188" t="s">
        <v>123</v>
      </c>
      <c r="E171" s="39"/>
      <c r="F171" s="189" t="s">
        <v>503</v>
      </c>
      <c r="G171" s="39"/>
      <c r="H171" s="39"/>
      <c r="I171" s="190"/>
      <c r="J171" s="39"/>
      <c r="K171" s="39"/>
      <c r="L171" s="43"/>
      <c r="M171" s="191"/>
      <c r="N171" s="192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123</v>
      </c>
      <c r="AU171" s="16" t="s">
        <v>72</v>
      </c>
    </row>
    <row r="172" s="10" customFormat="1">
      <c r="A172" s="10"/>
      <c r="B172" s="193"/>
      <c r="C172" s="194"/>
      <c r="D172" s="188" t="s">
        <v>125</v>
      </c>
      <c r="E172" s="195" t="s">
        <v>19</v>
      </c>
      <c r="F172" s="196" t="s">
        <v>505</v>
      </c>
      <c r="G172" s="194"/>
      <c r="H172" s="197">
        <v>4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03" t="s">
        <v>125</v>
      </c>
      <c r="AU172" s="203" t="s">
        <v>72</v>
      </c>
      <c r="AV172" s="10" t="s">
        <v>82</v>
      </c>
      <c r="AW172" s="10" t="s">
        <v>33</v>
      </c>
      <c r="AX172" s="10" t="s">
        <v>80</v>
      </c>
      <c r="AY172" s="203" t="s">
        <v>121</v>
      </c>
    </row>
    <row r="173" s="2" customFormat="1" ht="24.15" customHeight="1">
      <c r="A173" s="37"/>
      <c r="B173" s="38"/>
      <c r="C173" s="175" t="s">
        <v>288</v>
      </c>
      <c r="D173" s="175" t="s">
        <v>115</v>
      </c>
      <c r="E173" s="176" t="s">
        <v>506</v>
      </c>
      <c r="F173" s="177" t="s">
        <v>507</v>
      </c>
      <c r="G173" s="178" t="s">
        <v>142</v>
      </c>
      <c r="H173" s="179">
        <v>344</v>
      </c>
      <c r="I173" s="180"/>
      <c r="J173" s="181">
        <f>ROUND(I173*H173,2)</f>
        <v>0</v>
      </c>
      <c r="K173" s="177" t="s">
        <v>119</v>
      </c>
      <c r="L173" s="43"/>
      <c r="M173" s="182" t="s">
        <v>19</v>
      </c>
      <c r="N173" s="183" t="s">
        <v>43</v>
      </c>
      <c r="O173" s="83"/>
      <c r="P173" s="184">
        <f>O173*H173</f>
        <v>0</v>
      </c>
      <c r="Q173" s="184">
        <v>0</v>
      </c>
      <c r="R173" s="184">
        <f>Q173*H173</f>
        <v>0</v>
      </c>
      <c r="S173" s="184">
        <v>0</v>
      </c>
      <c r="T173" s="18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6" t="s">
        <v>120</v>
      </c>
      <c r="AT173" s="186" t="s">
        <v>115</v>
      </c>
      <c r="AU173" s="186" t="s">
        <v>72</v>
      </c>
      <c r="AY173" s="16" t="s">
        <v>121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6" t="s">
        <v>80</v>
      </c>
      <c r="BK173" s="187">
        <f>ROUND(I173*H173,2)</f>
        <v>0</v>
      </c>
      <c r="BL173" s="16" t="s">
        <v>120</v>
      </c>
      <c r="BM173" s="186" t="s">
        <v>508</v>
      </c>
    </row>
    <row r="174" s="2" customFormat="1">
      <c r="A174" s="37"/>
      <c r="B174" s="38"/>
      <c r="C174" s="39"/>
      <c r="D174" s="188" t="s">
        <v>123</v>
      </c>
      <c r="E174" s="39"/>
      <c r="F174" s="189" t="s">
        <v>509</v>
      </c>
      <c r="G174" s="39"/>
      <c r="H174" s="39"/>
      <c r="I174" s="190"/>
      <c r="J174" s="39"/>
      <c r="K174" s="39"/>
      <c r="L174" s="43"/>
      <c r="M174" s="191"/>
      <c r="N174" s="192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123</v>
      </c>
      <c r="AU174" s="16" t="s">
        <v>72</v>
      </c>
    </row>
    <row r="175" s="10" customFormat="1">
      <c r="A175" s="10"/>
      <c r="B175" s="193"/>
      <c r="C175" s="194"/>
      <c r="D175" s="188" t="s">
        <v>125</v>
      </c>
      <c r="E175" s="195" t="s">
        <v>19</v>
      </c>
      <c r="F175" s="196" t="s">
        <v>510</v>
      </c>
      <c r="G175" s="194"/>
      <c r="H175" s="197">
        <v>228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03" t="s">
        <v>125</v>
      </c>
      <c r="AU175" s="203" t="s">
        <v>72</v>
      </c>
      <c r="AV175" s="10" t="s">
        <v>82</v>
      </c>
      <c r="AW175" s="10" t="s">
        <v>33</v>
      </c>
      <c r="AX175" s="10" t="s">
        <v>72</v>
      </c>
      <c r="AY175" s="203" t="s">
        <v>121</v>
      </c>
    </row>
    <row r="176" s="10" customFormat="1">
      <c r="A176" s="10"/>
      <c r="B176" s="193"/>
      <c r="C176" s="194"/>
      <c r="D176" s="188" t="s">
        <v>125</v>
      </c>
      <c r="E176" s="195" t="s">
        <v>19</v>
      </c>
      <c r="F176" s="196" t="s">
        <v>511</v>
      </c>
      <c r="G176" s="194"/>
      <c r="H176" s="197">
        <v>116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03" t="s">
        <v>125</v>
      </c>
      <c r="AU176" s="203" t="s">
        <v>72</v>
      </c>
      <c r="AV176" s="10" t="s">
        <v>82</v>
      </c>
      <c r="AW176" s="10" t="s">
        <v>33</v>
      </c>
      <c r="AX176" s="10" t="s">
        <v>72</v>
      </c>
      <c r="AY176" s="203" t="s">
        <v>121</v>
      </c>
    </row>
    <row r="177" s="12" customFormat="1">
      <c r="A177" s="12"/>
      <c r="B177" s="224"/>
      <c r="C177" s="225"/>
      <c r="D177" s="188" t="s">
        <v>125</v>
      </c>
      <c r="E177" s="226" t="s">
        <v>19</v>
      </c>
      <c r="F177" s="227" t="s">
        <v>162</v>
      </c>
      <c r="G177" s="225"/>
      <c r="H177" s="228">
        <v>344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4" t="s">
        <v>125</v>
      </c>
      <c r="AU177" s="234" t="s">
        <v>72</v>
      </c>
      <c r="AV177" s="12" t="s">
        <v>120</v>
      </c>
      <c r="AW177" s="12" t="s">
        <v>33</v>
      </c>
      <c r="AX177" s="12" t="s">
        <v>80</v>
      </c>
      <c r="AY177" s="234" t="s">
        <v>121</v>
      </c>
    </row>
    <row r="178" s="2" customFormat="1" ht="21.75" customHeight="1">
      <c r="A178" s="37"/>
      <c r="B178" s="38"/>
      <c r="C178" s="175" t="s">
        <v>294</v>
      </c>
      <c r="D178" s="175" t="s">
        <v>115</v>
      </c>
      <c r="E178" s="176" t="s">
        <v>512</v>
      </c>
      <c r="F178" s="177" t="s">
        <v>513</v>
      </c>
      <c r="G178" s="178" t="s">
        <v>165</v>
      </c>
      <c r="H178" s="179">
        <v>570</v>
      </c>
      <c r="I178" s="180"/>
      <c r="J178" s="181">
        <f>ROUND(I178*H178,2)</f>
        <v>0</v>
      </c>
      <c r="K178" s="177" t="s">
        <v>119</v>
      </c>
      <c r="L178" s="43"/>
      <c r="M178" s="182" t="s">
        <v>19</v>
      </c>
      <c r="N178" s="183" t="s">
        <v>43</v>
      </c>
      <c r="O178" s="83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6" t="s">
        <v>120</v>
      </c>
      <c r="AT178" s="186" t="s">
        <v>115</v>
      </c>
      <c r="AU178" s="186" t="s">
        <v>72</v>
      </c>
      <c r="AY178" s="16" t="s">
        <v>121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6" t="s">
        <v>80</v>
      </c>
      <c r="BK178" s="187">
        <f>ROUND(I178*H178,2)</f>
        <v>0</v>
      </c>
      <c r="BL178" s="16" t="s">
        <v>120</v>
      </c>
      <c r="BM178" s="186" t="s">
        <v>514</v>
      </c>
    </row>
    <row r="179" s="2" customFormat="1">
      <c r="A179" s="37"/>
      <c r="B179" s="38"/>
      <c r="C179" s="39"/>
      <c r="D179" s="188" t="s">
        <v>123</v>
      </c>
      <c r="E179" s="39"/>
      <c r="F179" s="189" t="s">
        <v>515</v>
      </c>
      <c r="G179" s="39"/>
      <c r="H179" s="39"/>
      <c r="I179" s="190"/>
      <c r="J179" s="39"/>
      <c r="K179" s="39"/>
      <c r="L179" s="43"/>
      <c r="M179" s="191"/>
      <c r="N179" s="192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123</v>
      </c>
      <c r="AU179" s="16" t="s">
        <v>72</v>
      </c>
    </row>
    <row r="180" s="10" customFormat="1">
      <c r="A180" s="10"/>
      <c r="B180" s="193"/>
      <c r="C180" s="194"/>
      <c r="D180" s="188" t="s">
        <v>125</v>
      </c>
      <c r="E180" s="195" t="s">
        <v>19</v>
      </c>
      <c r="F180" s="196" t="s">
        <v>516</v>
      </c>
      <c r="G180" s="194"/>
      <c r="H180" s="197">
        <v>570</v>
      </c>
      <c r="I180" s="198"/>
      <c r="J180" s="194"/>
      <c r="K180" s="194"/>
      <c r="L180" s="199"/>
      <c r="M180" s="200"/>
      <c r="N180" s="201"/>
      <c r="O180" s="201"/>
      <c r="P180" s="201"/>
      <c r="Q180" s="201"/>
      <c r="R180" s="201"/>
      <c r="S180" s="201"/>
      <c r="T180" s="202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03" t="s">
        <v>125</v>
      </c>
      <c r="AU180" s="203" t="s">
        <v>72</v>
      </c>
      <c r="AV180" s="10" t="s">
        <v>82</v>
      </c>
      <c r="AW180" s="10" t="s">
        <v>33</v>
      </c>
      <c r="AX180" s="10" t="s">
        <v>80</v>
      </c>
      <c r="AY180" s="203" t="s">
        <v>121</v>
      </c>
    </row>
    <row r="181" s="2" customFormat="1" ht="24.15" customHeight="1">
      <c r="A181" s="37"/>
      <c r="B181" s="38"/>
      <c r="C181" s="175" t="s">
        <v>299</v>
      </c>
      <c r="D181" s="175" t="s">
        <v>115</v>
      </c>
      <c r="E181" s="176" t="s">
        <v>517</v>
      </c>
      <c r="F181" s="177" t="s">
        <v>518</v>
      </c>
      <c r="G181" s="178" t="s">
        <v>165</v>
      </c>
      <c r="H181" s="179">
        <v>116</v>
      </c>
      <c r="I181" s="180"/>
      <c r="J181" s="181">
        <f>ROUND(I181*H181,2)</f>
        <v>0</v>
      </c>
      <c r="K181" s="177" t="s">
        <v>119</v>
      </c>
      <c r="L181" s="43"/>
      <c r="M181" s="182" t="s">
        <v>19</v>
      </c>
      <c r="N181" s="183" t="s">
        <v>43</v>
      </c>
      <c r="O181" s="83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6" t="s">
        <v>120</v>
      </c>
      <c r="AT181" s="186" t="s">
        <v>115</v>
      </c>
      <c r="AU181" s="186" t="s">
        <v>72</v>
      </c>
      <c r="AY181" s="16" t="s">
        <v>121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6" t="s">
        <v>80</v>
      </c>
      <c r="BK181" s="187">
        <f>ROUND(I181*H181,2)</f>
        <v>0</v>
      </c>
      <c r="BL181" s="16" t="s">
        <v>120</v>
      </c>
      <c r="BM181" s="186" t="s">
        <v>519</v>
      </c>
    </row>
    <row r="182" s="2" customFormat="1">
      <c r="A182" s="37"/>
      <c r="B182" s="38"/>
      <c r="C182" s="39"/>
      <c r="D182" s="188" t="s">
        <v>123</v>
      </c>
      <c r="E182" s="39"/>
      <c r="F182" s="189" t="s">
        <v>520</v>
      </c>
      <c r="G182" s="39"/>
      <c r="H182" s="39"/>
      <c r="I182" s="190"/>
      <c r="J182" s="39"/>
      <c r="K182" s="39"/>
      <c r="L182" s="43"/>
      <c r="M182" s="191"/>
      <c r="N182" s="192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123</v>
      </c>
      <c r="AU182" s="16" t="s">
        <v>72</v>
      </c>
    </row>
    <row r="183" s="10" customFormat="1">
      <c r="A183" s="10"/>
      <c r="B183" s="193"/>
      <c r="C183" s="194"/>
      <c r="D183" s="188" t="s">
        <v>125</v>
      </c>
      <c r="E183" s="195" t="s">
        <v>19</v>
      </c>
      <c r="F183" s="196" t="s">
        <v>511</v>
      </c>
      <c r="G183" s="194"/>
      <c r="H183" s="197">
        <v>116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T183" s="203" t="s">
        <v>125</v>
      </c>
      <c r="AU183" s="203" t="s">
        <v>72</v>
      </c>
      <c r="AV183" s="10" t="s">
        <v>82</v>
      </c>
      <c r="AW183" s="10" t="s">
        <v>33</v>
      </c>
      <c r="AX183" s="10" t="s">
        <v>80</v>
      </c>
      <c r="AY183" s="203" t="s">
        <v>121</v>
      </c>
    </row>
    <row r="184" s="2" customFormat="1" ht="16.5" customHeight="1">
      <c r="A184" s="37"/>
      <c r="B184" s="38"/>
      <c r="C184" s="214" t="s">
        <v>305</v>
      </c>
      <c r="D184" s="214" t="s">
        <v>147</v>
      </c>
      <c r="E184" s="215" t="s">
        <v>521</v>
      </c>
      <c r="F184" s="216" t="s">
        <v>522</v>
      </c>
      <c r="G184" s="217" t="s">
        <v>157</v>
      </c>
      <c r="H184" s="218">
        <v>1376</v>
      </c>
      <c r="I184" s="219"/>
      <c r="J184" s="220">
        <f>ROUND(I184*H184,2)</f>
        <v>0</v>
      </c>
      <c r="K184" s="216" t="s">
        <v>119</v>
      </c>
      <c r="L184" s="221"/>
      <c r="M184" s="222" t="s">
        <v>19</v>
      </c>
      <c r="N184" s="223" t="s">
        <v>43</v>
      </c>
      <c r="O184" s="83"/>
      <c r="P184" s="184">
        <f>O184*H184</f>
        <v>0</v>
      </c>
      <c r="Q184" s="184">
        <v>0.0014</v>
      </c>
      <c r="R184" s="184">
        <f>Q184*H184</f>
        <v>1.9263999999999999</v>
      </c>
      <c r="S184" s="184">
        <v>0</v>
      </c>
      <c r="T184" s="18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6" t="s">
        <v>151</v>
      </c>
      <c r="AT184" s="186" t="s">
        <v>147</v>
      </c>
      <c r="AU184" s="186" t="s">
        <v>72</v>
      </c>
      <c r="AY184" s="16" t="s">
        <v>121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6" t="s">
        <v>80</v>
      </c>
      <c r="BK184" s="187">
        <f>ROUND(I184*H184,2)</f>
        <v>0</v>
      </c>
      <c r="BL184" s="16" t="s">
        <v>120</v>
      </c>
      <c r="BM184" s="186" t="s">
        <v>523</v>
      </c>
    </row>
    <row r="185" s="2" customFormat="1">
      <c r="A185" s="37"/>
      <c r="B185" s="38"/>
      <c r="C185" s="39"/>
      <c r="D185" s="188" t="s">
        <v>123</v>
      </c>
      <c r="E185" s="39"/>
      <c r="F185" s="189" t="s">
        <v>522</v>
      </c>
      <c r="G185" s="39"/>
      <c r="H185" s="39"/>
      <c r="I185" s="190"/>
      <c r="J185" s="39"/>
      <c r="K185" s="39"/>
      <c r="L185" s="43"/>
      <c r="M185" s="191"/>
      <c r="N185" s="192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123</v>
      </c>
      <c r="AU185" s="16" t="s">
        <v>72</v>
      </c>
    </row>
    <row r="186" s="10" customFormat="1">
      <c r="A186" s="10"/>
      <c r="B186" s="193"/>
      <c r="C186" s="194"/>
      <c r="D186" s="188" t="s">
        <v>125</v>
      </c>
      <c r="E186" s="195" t="s">
        <v>19</v>
      </c>
      <c r="F186" s="196" t="s">
        <v>524</v>
      </c>
      <c r="G186" s="194"/>
      <c r="H186" s="197">
        <v>912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03" t="s">
        <v>125</v>
      </c>
      <c r="AU186" s="203" t="s">
        <v>72</v>
      </c>
      <c r="AV186" s="10" t="s">
        <v>82</v>
      </c>
      <c r="AW186" s="10" t="s">
        <v>33</v>
      </c>
      <c r="AX186" s="10" t="s">
        <v>72</v>
      </c>
      <c r="AY186" s="203" t="s">
        <v>121</v>
      </c>
    </row>
    <row r="187" s="10" customFormat="1">
      <c r="A187" s="10"/>
      <c r="B187" s="193"/>
      <c r="C187" s="194"/>
      <c r="D187" s="188" t="s">
        <v>125</v>
      </c>
      <c r="E187" s="195" t="s">
        <v>19</v>
      </c>
      <c r="F187" s="196" t="s">
        <v>525</v>
      </c>
      <c r="G187" s="194"/>
      <c r="H187" s="197">
        <v>464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03" t="s">
        <v>125</v>
      </c>
      <c r="AU187" s="203" t="s">
        <v>72</v>
      </c>
      <c r="AV187" s="10" t="s">
        <v>82</v>
      </c>
      <c r="AW187" s="10" t="s">
        <v>33</v>
      </c>
      <c r="AX187" s="10" t="s">
        <v>72</v>
      </c>
      <c r="AY187" s="203" t="s">
        <v>121</v>
      </c>
    </row>
    <row r="188" s="12" customFormat="1">
      <c r="A188" s="12"/>
      <c r="B188" s="224"/>
      <c r="C188" s="225"/>
      <c r="D188" s="188" t="s">
        <v>125</v>
      </c>
      <c r="E188" s="226" t="s">
        <v>19</v>
      </c>
      <c r="F188" s="227" t="s">
        <v>162</v>
      </c>
      <c r="G188" s="225"/>
      <c r="H188" s="228">
        <v>1376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4" t="s">
        <v>125</v>
      </c>
      <c r="AU188" s="234" t="s">
        <v>72</v>
      </c>
      <c r="AV188" s="12" t="s">
        <v>120</v>
      </c>
      <c r="AW188" s="12" t="s">
        <v>33</v>
      </c>
      <c r="AX188" s="12" t="s">
        <v>80</v>
      </c>
      <c r="AY188" s="234" t="s">
        <v>121</v>
      </c>
    </row>
    <row r="189" s="2" customFormat="1" ht="16.5" customHeight="1">
      <c r="A189" s="37"/>
      <c r="B189" s="38"/>
      <c r="C189" s="214" t="s">
        <v>310</v>
      </c>
      <c r="D189" s="214" t="s">
        <v>147</v>
      </c>
      <c r="E189" s="215" t="s">
        <v>526</v>
      </c>
      <c r="F189" s="216" t="s">
        <v>527</v>
      </c>
      <c r="G189" s="217" t="s">
        <v>150</v>
      </c>
      <c r="H189" s="218">
        <v>30.960000000000001</v>
      </c>
      <c r="I189" s="219"/>
      <c r="J189" s="220">
        <f>ROUND(I189*H189,2)</f>
        <v>0</v>
      </c>
      <c r="K189" s="216" t="s">
        <v>119</v>
      </c>
      <c r="L189" s="221"/>
      <c r="M189" s="222" t="s">
        <v>19</v>
      </c>
      <c r="N189" s="223" t="s">
        <v>43</v>
      </c>
      <c r="O189" s="83"/>
      <c r="P189" s="184">
        <f>O189*H189</f>
        <v>0</v>
      </c>
      <c r="Q189" s="184">
        <v>1</v>
      </c>
      <c r="R189" s="184">
        <f>Q189*H189</f>
        <v>30.960000000000001</v>
      </c>
      <c r="S189" s="184">
        <v>0</v>
      </c>
      <c r="T189" s="18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6" t="s">
        <v>151</v>
      </c>
      <c r="AT189" s="186" t="s">
        <v>147</v>
      </c>
      <c r="AU189" s="186" t="s">
        <v>72</v>
      </c>
      <c r="AY189" s="16" t="s">
        <v>121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6" t="s">
        <v>80</v>
      </c>
      <c r="BK189" s="187">
        <f>ROUND(I189*H189,2)</f>
        <v>0</v>
      </c>
      <c r="BL189" s="16" t="s">
        <v>120</v>
      </c>
      <c r="BM189" s="186" t="s">
        <v>528</v>
      </c>
    </row>
    <row r="190" s="2" customFormat="1">
      <c r="A190" s="37"/>
      <c r="B190" s="38"/>
      <c r="C190" s="39"/>
      <c r="D190" s="188" t="s">
        <v>123</v>
      </c>
      <c r="E190" s="39"/>
      <c r="F190" s="189" t="s">
        <v>527</v>
      </c>
      <c r="G190" s="39"/>
      <c r="H190" s="39"/>
      <c r="I190" s="190"/>
      <c r="J190" s="39"/>
      <c r="K190" s="39"/>
      <c r="L190" s="43"/>
      <c r="M190" s="191"/>
      <c r="N190" s="192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123</v>
      </c>
      <c r="AU190" s="16" t="s">
        <v>72</v>
      </c>
    </row>
    <row r="191" s="10" customFormat="1">
      <c r="A191" s="10"/>
      <c r="B191" s="193"/>
      <c r="C191" s="194"/>
      <c r="D191" s="188" t="s">
        <v>125</v>
      </c>
      <c r="E191" s="195" t="s">
        <v>19</v>
      </c>
      <c r="F191" s="196" t="s">
        <v>529</v>
      </c>
      <c r="G191" s="194"/>
      <c r="H191" s="197">
        <v>20.52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03" t="s">
        <v>125</v>
      </c>
      <c r="AU191" s="203" t="s">
        <v>72</v>
      </c>
      <c r="AV191" s="10" t="s">
        <v>82</v>
      </c>
      <c r="AW191" s="10" t="s">
        <v>33</v>
      </c>
      <c r="AX191" s="10" t="s">
        <v>72</v>
      </c>
      <c r="AY191" s="203" t="s">
        <v>121</v>
      </c>
    </row>
    <row r="192" s="10" customFormat="1">
      <c r="A192" s="10"/>
      <c r="B192" s="193"/>
      <c r="C192" s="194"/>
      <c r="D192" s="188" t="s">
        <v>125</v>
      </c>
      <c r="E192" s="195" t="s">
        <v>19</v>
      </c>
      <c r="F192" s="196" t="s">
        <v>530</v>
      </c>
      <c r="G192" s="194"/>
      <c r="H192" s="197">
        <v>10.44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03" t="s">
        <v>125</v>
      </c>
      <c r="AU192" s="203" t="s">
        <v>72</v>
      </c>
      <c r="AV192" s="10" t="s">
        <v>82</v>
      </c>
      <c r="AW192" s="10" t="s">
        <v>33</v>
      </c>
      <c r="AX192" s="10" t="s">
        <v>72</v>
      </c>
      <c r="AY192" s="203" t="s">
        <v>121</v>
      </c>
    </row>
    <row r="193" s="12" customFormat="1">
      <c r="A193" s="12"/>
      <c r="B193" s="224"/>
      <c r="C193" s="225"/>
      <c r="D193" s="188" t="s">
        <v>125</v>
      </c>
      <c r="E193" s="226" t="s">
        <v>19</v>
      </c>
      <c r="F193" s="227" t="s">
        <v>162</v>
      </c>
      <c r="G193" s="225"/>
      <c r="H193" s="228">
        <v>30.960000000000001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4" t="s">
        <v>125</v>
      </c>
      <c r="AU193" s="234" t="s">
        <v>72</v>
      </c>
      <c r="AV193" s="12" t="s">
        <v>120</v>
      </c>
      <c r="AW193" s="12" t="s">
        <v>33</v>
      </c>
      <c r="AX193" s="12" t="s">
        <v>80</v>
      </c>
      <c r="AY193" s="234" t="s">
        <v>121</v>
      </c>
    </row>
    <row r="194" s="2" customFormat="1" ht="21.75" customHeight="1">
      <c r="A194" s="37"/>
      <c r="B194" s="38"/>
      <c r="C194" s="214" t="s">
        <v>315</v>
      </c>
      <c r="D194" s="214" t="s">
        <v>147</v>
      </c>
      <c r="E194" s="215" t="s">
        <v>531</v>
      </c>
      <c r="F194" s="216" t="s">
        <v>532</v>
      </c>
      <c r="G194" s="217" t="s">
        <v>150</v>
      </c>
      <c r="H194" s="218">
        <v>1290</v>
      </c>
      <c r="I194" s="219"/>
      <c r="J194" s="220">
        <f>ROUND(I194*H194,2)</f>
        <v>0</v>
      </c>
      <c r="K194" s="216" t="s">
        <v>119</v>
      </c>
      <c r="L194" s="221"/>
      <c r="M194" s="222" t="s">
        <v>19</v>
      </c>
      <c r="N194" s="223" t="s">
        <v>43</v>
      </c>
      <c r="O194" s="83"/>
      <c r="P194" s="184">
        <f>O194*H194</f>
        <v>0</v>
      </c>
      <c r="Q194" s="184">
        <v>1</v>
      </c>
      <c r="R194" s="184">
        <f>Q194*H194</f>
        <v>1290</v>
      </c>
      <c r="S194" s="184">
        <v>0</v>
      </c>
      <c r="T194" s="18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6" t="s">
        <v>151</v>
      </c>
      <c r="AT194" s="186" t="s">
        <v>147</v>
      </c>
      <c r="AU194" s="186" t="s">
        <v>72</v>
      </c>
      <c r="AY194" s="16" t="s">
        <v>121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6" t="s">
        <v>80</v>
      </c>
      <c r="BK194" s="187">
        <f>ROUND(I194*H194,2)</f>
        <v>0</v>
      </c>
      <c r="BL194" s="16" t="s">
        <v>120</v>
      </c>
      <c r="BM194" s="186" t="s">
        <v>533</v>
      </c>
    </row>
    <row r="195" s="2" customFormat="1">
      <c r="A195" s="37"/>
      <c r="B195" s="38"/>
      <c r="C195" s="39"/>
      <c r="D195" s="188" t="s">
        <v>123</v>
      </c>
      <c r="E195" s="39"/>
      <c r="F195" s="189" t="s">
        <v>532</v>
      </c>
      <c r="G195" s="39"/>
      <c r="H195" s="39"/>
      <c r="I195" s="190"/>
      <c r="J195" s="39"/>
      <c r="K195" s="39"/>
      <c r="L195" s="43"/>
      <c r="M195" s="191"/>
      <c r="N195" s="192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123</v>
      </c>
      <c r="AU195" s="16" t="s">
        <v>72</v>
      </c>
    </row>
    <row r="196" s="10" customFormat="1">
      <c r="A196" s="10"/>
      <c r="B196" s="193"/>
      <c r="C196" s="194"/>
      <c r="D196" s="188" t="s">
        <v>125</v>
      </c>
      <c r="E196" s="195" t="s">
        <v>19</v>
      </c>
      <c r="F196" s="196" t="s">
        <v>534</v>
      </c>
      <c r="G196" s="194"/>
      <c r="H196" s="197">
        <v>855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03" t="s">
        <v>125</v>
      </c>
      <c r="AU196" s="203" t="s">
        <v>72</v>
      </c>
      <c r="AV196" s="10" t="s">
        <v>82</v>
      </c>
      <c r="AW196" s="10" t="s">
        <v>33</v>
      </c>
      <c r="AX196" s="10" t="s">
        <v>72</v>
      </c>
      <c r="AY196" s="203" t="s">
        <v>121</v>
      </c>
    </row>
    <row r="197" s="10" customFormat="1">
      <c r="A197" s="10"/>
      <c r="B197" s="193"/>
      <c r="C197" s="194"/>
      <c r="D197" s="188" t="s">
        <v>125</v>
      </c>
      <c r="E197" s="195" t="s">
        <v>19</v>
      </c>
      <c r="F197" s="196" t="s">
        <v>535</v>
      </c>
      <c r="G197" s="194"/>
      <c r="H197" s="197">
        <v>435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03" t="s">
        <v>125</v>
      </c>
      <c r="AU197" s="203" t="s">
        <v>72</v>
      </c>
      <c r="AV197" s="10" t="s">
        <v>82</v>
      </c>
      <c r="AW197" s="10" t="s">
        <v>33</v>
      </c>
      <c r="AX197" s="10" t="s">
        <v>72</v>
      </c>
      <c r="AY197" s="203" t="s">
        <v>121</v>
      </c>
    </row>
    <row r="198" s="12" customFormat="1">
      <c r="A198" s="12"/>
      <c r="B198" s="224"/>
      <c r="C198" s="225"/>
      <c r="D198" s="188" t="s">
        <v>125</v>
      </c>
      <c r="E198" s="226" t="s">
        <v>19</v>
      </c>
      <c r="F198" s="227" t="s">
        <v>162</v>
      </c>
      <c r="G198" s="225"/>
      <c r="H198" s="228">
        <v>1290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4" t="s">
        <v>125</v>
      </c>
      <c r="AU198" s="234" t="s">
        <v>72</v>
      </c>
      <c r="AV198" s="12" t="s">
        <v>120</v>
      </c>
      <c r="AW198" s="12" t="s">
        <v>33</v>
      </c>
      <c r="AX198" s="12" t="s">
        <v>80</v>
      </c>
      <c r="AY198" s="234" t="s">
        <v>121</v>
      </c>
    </row>
    <row r="199" s="2" customFormat="1" ht="24.15" customHeight="1">
      <c r="A199" s="37"/>
      <c r="B199" s="38"/>
      <c r="C199" s="214" t="s">
        <v>320</v>
      </c>
      <c r="D199" s="214" t="s">
        <v>147</v>
      </c>
      <c r="E199" s="215" t="s">
        <v>536</v>
      </c>
      <c r="F199" s="216" t="s">
        <v>537</v>
      </c>
      <c r="G199" s="217" t="s">
        <v>165</v>
      </c>
      <c r="H199" s="218">
        <v>570</v>
      </c>
      <c r="I199" s="219"/>
      <c r="J199" s="220">
        <f>ROUND(I199*H199,2)</f>
        <v>0</v>
      </c>
      <c r="K199" s="216" t="s">
        <v>119</v>
      </c>
      <c r="L199" s="221"/>
      <c r="M199" s="222" t="s">
        <v>19</v>
      </c>
      <c r="N199" s="223" t="s">
        <v>43</v>
      </c>
      <c r="O199" s="83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6" t="s">
        <v>151</v>
      </c>
      <c r="AT199" s="186" t="s">
        <v>147</v>
      </c>
      <c r="AU199" s="186" t="s">
        <v>72</v>
      </c>
      <c r="AY199" s="16" t="s">
        <v>121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6" t="s">
        <v>80</v>
      </c>
      <c r="BK199" s="187">
        <f>ROUND(I199*H199,2)</f>
        <v>0</v>
      </c>
      <c r="BL199" s="16" t="s">
        <v>120</v>
      </c>
      <c r="BM199" s="186" t="s">
        <v>538</v>
      </c>
    </row>
    <row r="200" s="2" customFormat="1">
      <c r="A200" s="37"/>
      <c r="B200" s="38"/>
      <c r="C200" s="39"/>
      <c r="D200" s="188" t="s">
        <v>123</v>
      </c>
      <c r="E200" s="39"/>
      <c r="F200" s="189" t="s">
        <v>537</v>
      </c>
      <c r="G200" s="39"/>
      <c r="H200" s="39"/>
      <c r="I200" s="190"/>
      <c r="J200" s="39"/>
      <c r="K200" s="39"/>
      <c r="L200" s="43"/>
      <c r="M200" s="191"/>
      <c r="N200" s="192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123</v>
      </c>
      <c r="AU200" s="16" t="s">
        <v>72</v>
      </c>
    </row>
    <row r="201" s="10" customFormat="1">
      <c r="A201" s="10"/>
      <c r="B201" s="193"/>
      <c r="C201" s="194"/>
      <c r="D201" s="188" t="s">
        <v>125</v>
      </c>
      <c r="E201" s="195" t="s">
        <v>19</v>
      </c>
      <c r="F201" s="196" t="s">
        <v>516</v>
      </c>
      <c r="G201" s="194"/>
      <c r="H201" s="197">
        <v>570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03" t="s">
        <v>125</v>
      </c>
      <c r="AU201" s="203" t="s">
        <v>72</v>
      </c>
      <c r="AV201" s="10" t="s">
        <v>82</v>
      </c>
      <c r="AW201" s="10" t="s">
        <v>33</v>
      </c>
      <c r="AX201" s="10" t="s">
        <v>80</v>
      </c>
      <c r="AY201" s="203" t="s">
        <v>121</v>
      </c>
    </row>
    <row r="202" s="2" customFormat="1" ht="24.15" customHeight="1">
      <c r="A202" s="37"/>
      <c r="B202" s="38"/>
      <c r="C202" s="214" t="s">
        <v>325</v>
      </c>
      <c r="D202" s="214" t="s">
        <v>147</v>
      </c>
      <c r="E202" s="215" t="s">
        <v>539</v>
      </c>
      <c r="F202" s="216" t="s">
        <v>540</v>
      </c>
      <c r="G202" s="217" t="s">
        <v>199</v>
      </c>
      <c r="H202" s="218">
        <v>13</v>
      </c>
      <c r="I202" s="219"/>
      <c r="J202" s="220">
        <f>ROUND(I202*H202,2)</f>
        <v>0</v>
      </c>
      <c r="K202" s="216" t="s">
        <v>119</v>
      </c>
      <c r="L202" s="221"/>
      <c r="M202" s="222" t="s">
        <v>19</v>
      </c>
      <c r="N202" s="223" t="s">
        <v>43</v>
      </c>
      <c r="O202" s="83"/>
      <c r="P202" s="184">
        <f>O202*H202</f>
        <v>0</v>
      </c>
      <c r="Q202" s="184">
        <v>0</v>
      </c>
      <c r="R202" s="184">
        <f>Q202*H202</f>
        <v>0</v>
      </c>
      <c r="S202" s="184">
        <v>0</v>
      </c>
      <c r="T202" s="18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6" t="s">
        <v>151</v>
      </c>
      <c r="AT202" s="186" t="s">
        <v>147</v>
      </c>
      <c r="AU202" s="186" t="s">
        <v>72</v>
      </c>
      <c r="AY202" s="16" t="s">
        <v>121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6" t="s">
        <v>80</v>
      </c>
      <c r="BK202" s="187">
        <f>ROUND(I202*H202,2)</f>
        <v>0</v>
      </c>
      <c r="BL202" s="16" t="s">
        <v>120</v>
      </c>
      <c r="BM202" s="186" t="s">
        <v>541</v>
      </c>
    </row>
    <row r="203" s="2" customFormat="1">
      <c r="A203" s="37"/>
      <c r="B203" s="38"/>
      <c r="C203" s="39"/>
      <c r="D203" s="188" t="s">
        <v>123</v>
      </c>
      <c r="E203" s="39"/>
      <c r="F203" s="189" t="s">
        <v>540</v>
      </c>
      <c r="G203" s="39"/>
      <c r="H203" s="39"/>
      <c r="I203" s="190"/>
      <c r="J203" s="39"/>
      <c r="K203" s="39"/>
      <c r="L203" s="43"/>
      <c r="M203" s="191"/>
      <c r="N203" s="192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123</v>
      </c>
      <c r="AU203" s="16" t="s">
        <v>72</v>
      </c>
    </row>
    <row r="204" s="10" customFormat="1">
      <c r="A204" s="10"/>
      <c r="B204" s="193"/>
      <c r="C204" s="194"/>
      <c r="D204" s="188" t="s">
        <v>125</v>
      </c>
      <c r="E204" s="195" t="s">
        <v>19</v>
      </c>
      <c r="F204" s="196" t="s">
        <v>191</v>
      </c>
      <c r="G204" s="194"/>
      <c r="H204" s="197">
        <v>13</v>
      </c>
      <c r="I204" s="198"/>
      <c r="J204" s="194"/>
      <c r="K204" s="194"/>
      <c r="L204" s="199"/>
      <c r="M204" s="200"/>
      <c r="N204" s="201"/>
      <c r="O204" s="201"/>
      <c r="P204" s="201"/>
      <c r="Q204" s="201"/>
      <c r="R204" s="201"/>
      <c r="S204" s="201"/>
      <c r="T204" s="202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03" t="s">
        <v>125</v>
      </c>
      <c r="AU204" s="203" t="s">
        <v>72</v>
      </c>
      <c r="AV204" s="10" t="s">
        <v>82</v>
      </c>
      <c r="AW204" s="10" t="s">
        <v>33</v>
      </c>
      <c r="AX204" s="10" t="s">
        <v>80</v>
      </c>
      <c r="AY204" s="203" t="s">
        <v>121</v>
      </c>
    </row>
    <row r="205" s="2" customFormat="1" ht="21.75" customHeight="1">
      <c r="A205" s="37"/>
      <c r="B205" s="38"/>
      <c r="C205" s="214" t="s">
        <v>330</v>
      </c>
      <c r="D205" s="214" t="s">
        <v>147</v>
      </c>
      <c r="E205" s="215" t="s">
        <v>542</v>
      </c>
      <c r="F205" s="216" t="s">
        <v>543</v>
      </c>
      <c r="G205" s="217" t="s">
        <v>199</v>
      </c>
      <c r="H205" s="218">
        <v>13</v>
      </c>
      <c r="I205" s="219"/>
      <c r="J205" s="220">
        <f>ROUND(I205*H205,2)</f>
        <v>0</v>
      </c>
      <c r="K205" s="216" t="s">
        <v>119</v>
      </c>
      <c r="L205" s="221"/>
      <c r="M205" s="222" t="s">
        <v>19</v>
      </c>
      <c r="N205" s="223" t="s">
        <v>43</v>
      </c>
      <c r="O205" s="83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6" t="s">
        <v>151</v>
      </c>
      <c r="AT205" s="186" t="s">
        <v>147</v>
      </c>
      <c r="AU205" s="186" t="s">
        <v>72</v>
      </c>
      <c r="AY205" s="16" t="s">
        <v>121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6" t="s">
        <v>80</v>
      </c>
      <c r="BK205" s="187">
        <f>ROUND(I205*H205,2)</f>
        <v>0</v>
      </c>
      <c r="BL205" s="16" t="s">
        <v>120</v>
      </c>
      <c r="BM205" s="186" t="s">
        <v>544</v>
      </c>
    </row>
    <row r="206" s="2" customFormat="1">
      <c r="A206" s="37"/>
      <c r="B206" s="38"/>
      <c r="C206" s="39"/>
      <c r="D206" s="188" t="s">
        <v>123</v>
      </c>
      <c r="E206" s="39"/>
      <c r="F206" s="189" t="s">
        <v>543</v>
      </c>
      <c r="G206" s="39"/>
      <c r="H206" s="39"/>
      <c r="I206" s="190"/>
      <c r="J206" s="39"/>
      <c r="K206" s="39"/>
      <c r="L206" s="43"/>
      <c r="M206" s="191"/>
      <c r="N206" s="192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123</v>
      </c>
      <c r="AU206" s="16" t="s">
        <v>72</v>
      </c>
    </row>
    <row r="207" s="2" customFormat="1" ht="21.75" customHeight="1">
      <c r="A207" s="37"/>
      <c r="B207" s="38"/>
      <c r="C207" s="214" t="s">
        <v>343</v>
      </c>
      <c r="D207" s="214" t="s">
        <v>147</v>
      </c>
      <c r="E207" s="215" t="s">
        <v>545</v>
      </c>
      <c r="F207" s="216" t="s">
        <v>546</v>
      </c>
      <c r="G207" s="217" t="s">
        <v>199</v>
      </c>
      <c r="H207" s="218">
        <v>2</v>
      </c>
      <c r="I207" s="219"/>
      <c r="J207" s="220">
        <f>ROUND(I207*H207,2)</f>
        <v>0</v>
      </c>
      <c r="K207" s="216" t="s">
        <v>119</v>
      </c>
      <c r="L207" s="221"/>
      <c r="M207" s="222" t="s">
        <v>19</v>
      </c>
      <c r="N207" s="223" t="s">
        <v>43</v>
      </c>
      <c r="O207" s="83"/>
      <c r="P207" s="184">
        <f>O207*H207</f>
        <v>0</v>
      </c>
      <c r="Q207" s="184">
        <v>0</v>
      </c>
      <c r="R207" s="184">
        <f>Q207*H207</f>
        <v>0</v>
      </c>
      <c r="S207" s="184">
        <v>0</v>
      </c>
      <c r="T207" s="18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6" t="s">
        <v>151</v>
      </c>
      <c r="AT207" s="186" t="s">
        <v>147</v>
      </c>
      <c r="AU207" s="186" t="s">
        <v>72</v>
      </c>
      <c r="AY207" s="16" t="s">
        <v>121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6" t="s">
        <v>80</v>
      </c>
      <c r="BK207" s="187">
        <f>ROUND(I207*H207,2)</f>
        <v>0</v>
      </c>
      <c r="BL207" s="16" t="s">
        <v>120</v>
      </c>
      <c r="BM207" s="186" t="s">
        <v>547</v>
      </c>
    </row>
    <row r="208" s="2" customFormat="1">
      <c r="A208" s="37"/>
      <c r="B208" s="38"/>
      <c r="C208" s="39"/>
      <c r="D208" s="188" t="s">
        <v>123</v>
      </c>
      <c r="E208" s="39"/>
      <c r="F208" s="189" t="s">
        <v>546</v>
      </c>
      <c r="G208" s="39"/>
      <c r="H208" s="39"/>
      <c r="I208" s="190"/>
      <c r="J208" s="39"/>
      <c r="K208" s="39"/>
      <c r="L208" s="43"/>
      <c r="M208" s="191"/>
      <c r="N208" s="192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123</v>
      </c>
      <c r="AU208" s="16" t="s">
        <v>72</v>
      </c>
    </row>
    <row r="209" s="2" customFormat="1" ht="24.15" customHeight="1">
      <c r="A209" s="37"/>
      <c r="B209" s="38"/>
      <c r="C209" s="175" t="s">
        <v>349</v>
      </c>
      <c r="D209" s="175" t="s">
        <v>115</v>
      </c>
      <c r="E209" s="176" t="s">
        <v>269</v>
      </c>
      <c r="F209" s="177" t="s">
        <v>270</v>
      </c>
      <c r="G209" s="178" t="s">
        <v>265</v>
      </c>
      <c r="H209" s="179">
        <v>8</v>
      </c>
      <c r="I209" s="180"/>
      <c r="J209" s="181">
        <f>ROUND(I209*H209,2)</f>
        <v>0</v>
      </c>
      <c r="K209" s="177" t="s">
        <v>119</v>
      </c>
      <c r="L209" s="43"/>
      <c r="M209" s="182" t="s">
        <v>19</v>
      </c>
      <c r="N209" s="183" t="s">
        <v>43</v>
      </c>
      <c r="O209" s="83"/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6" t="s">
        <v>120</v>
      </c>
      <c r="AT209" s="186" t="s">
        <v>115</v>
      </c>
      <c r="AU209" s="186" t="s">
        <v>72</v>
      </c>
      <c r="AY209" s="16" t="s">
        <v>121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6" t="s">
        <v>80</v>
      </c>
      <c r="BK209" s="187">
        <f>ROUND(I209*H209,2)</f>
        <v>0</v>
      </c>
      <c r="BL209" s="16" t="s">
        <v>120</v>
      </c>
      <c r="BM209" s="186" t="s">
        <v>548</v>
      </c>
    </row>
    <row r="210" s="2" customFormat="1">
      <c r="A210" s="37"/>
      <c r="B210" s="38"/>
      <c r="C210" s="39"/>
      <c r="D210" s="188" t="s">
        <v>123</v>
      </c>
      <c r="E210" s="39"/>
      <c r="F210" s="189" t="s">
        <v>272</v>
      </c>
      <c r="G210" s="39"/>
      <c r="H210" s="39"/>
      <c r="I210" s="190"/>
      <c r="J210" s="39"/>
      <c r="K210" s="39"/>
      <c r="L210" s="43"/>
      <c r="M210" s="191"/>
      <c r="N210" s="192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123</v>
      </c>
      <c r="AU210" s="16" t="s">
        <v>72</v>
      </c>
    </row>
    <row r="211" s="2" customFormat="1" ht="24.15" customHeight="1">
      <c r="A211" s="37"/>
      <c r="B211" s="38"/>
      <c r="C211" s="175" t="s">
        <v>355</v>
      </c>
      <c r="D211" s="175" t="s">
        <v>115</v>
      </c>
      <c r="E211" s="176" t="s">
        <v>274</v>
      </c>
      <c r="F211" s="177" t="s">
        <v>275</v>
      </c>
      <c r="G211" s="178" t="s">
        <v>265</v>
      </c>
      <c r="H211" s="179">
        <v>4</v>
      </c>
      <c r="I211" s="180"/>
      <c r="J211" s="181">
        <f>ROUND(I211*H211,2)</f>
        <v>0</v>
      </c>
      <c r="K211" s="177" t="s">
        <v>119</v>
      </c>
      <c r="L211" s="43"/>
      <c r="M211" s="182" t="s">
        <v>19</v>
      </c>
      <c r="N211" s="183" t="s">
        <v>43</v>
      </c>
      <c r="O211" s="83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6" t="s">
        <v>120</v>
      </c>
      <c r="AT211" s="186" t="s">
        <v>115</v>
      </c>
      <c r="AU211" s="186" t="s">
        <v>72</v>
      </c>
      <c r="AY211" s="16" t="s">
        <v>121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6" t="s">
        <v>80</v>
      </c>
      <c r="BK211" s="187">
        <f>ROUND(I211*H211,2)</f>
        <v>0</v>
      </c>
      <c r="BL211" s="16" t="s">
        <v>120</v>
      </c>
      <c r="BM211" s="186" t="s">
        <v>549</v>
      </c>
    </row>
    <row r="212" s="2" customFormat="1">
      <c r="A212" s="37"/>
      <c r="B212" s="38"/>
      <c r="C212" s="39"/>
      <c r="D212" s="188" t="s">
        <v>123</v>
      </c>
      <c r="E212" s="39"/>
      <c r="F212" s="189" t="s">
        <v>277</v>
      </c>
      <c r="G212" s="39"/>
      <c r="H212" s="39"/>
      <c r="I212" s="190"/>
      <c r="J212" s="39"/>
      <c r="K212" s="39"/>
      <c r="L212" s="43"/>
      <c r="M212" s="191"/>
      <c r="N212" s="192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123</v>
      </c>
      <c r="AU212" s="16" t="s">
        <v>72</v>
      </c>
    </row>
    <row r="213" s="2" customFormat="1" ht="24.15" customHeight="1">
      <c r="A213" s="37"/>
      <c r="B213" s="38"/>
      <c r="C213" s="175" t="s">
        <v>363</v>
      </c>
      <c r="D213" s="175" t="s">
        <v>115</v>
      </c>
      <c r="E213" s="176" t="s">
        <v>550</v>
      </c>
      <c r="F213" s="177" t="s">
        <v>551</v>
      </c>
      <c r="G213" s="178" t="s">
        <v>265</v>
      </c>
      <c r="H213" s="179">
        <v>8</v>
      </c>
      <c r="I213" s="180"/>
      <c r="J213" s="181">
        <f>ROUND(I213*H213,2)</f>
        <v>0</v>
      </c>
      <c r="K213" s="177" t="s">
        <v>119</v>
      </c>
      <c r="L213" s="43"/>
      <c r="M213" s="182" t="s">
        <v>19</v>
      </c>
      <c r="N213" s="183" t="s">
        <v>43</v>
      </c>
      <c r="O213" s="83"/>
      <c r="P213" s="184">
        <f>O213*H213</f>
        <v>0</v>
      </c>
      <c r="Q213" s="184">
        <v>0</v>
      </c>
      <c r="R213" s="184">
        <f>Q213*H213</f>
        <v>0</v>
      </c>
      <c r="S213" s="184">
        <v>0</v>
      </c>
      <c r="T213" s="18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6" t="s">
        <v>120</v>
      </c>
      <c r="AT213" s="186" t="s">
        <v>115</v>
      </c>
      <c r="AU213" s="186" t="s">
        <v>72</v>
      </c>
      <c r="AY213" s="16" t="s">
        <v>121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6" t="s">
        <v>80</v>
      </c>
      <c r="BK213" s="187">
        <f>ROUND(I213*H213,2)</f>
        <v>0</v>
      </c>
      <c r="BL213" s="16" t="s">
        <v>120</v>
      </c>
      <c r="BM213" s="186" t="s">
        <v>552</v>
      </c>
    </row>
    <row r="214" s="2" customFormat="1">
      <c r="A214" s="37"/>
      <c r="B214" s="38"/>
      <c r="C214" s="39"/>
      <c r="D214" s="188" t="s">
        <v>123</v>
      </c>
      <c r="E214" s="39"/>
      <c r="F214" s="189" t="s">
        <v>553</v>
      </c>
      <c r="G214" s="39"/>
      <c r="H214" s="39"/>
      <c r="I214" s="190"/>
      <c r="J214" s="39"/>
      <c r="K214" s="39"/>
      <c r="L214" s="43"/>
      <c r="M214" s="191"/>
      <c r="N214" s="192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123</v>
      </c>
      <c r="AU214" s="16" t="s">
        <v>72</v>
      </c>
    </row>
    <row r="215" s="2" customFormat="1" ht="24.15" customHeight="1">
      <c r="A215" s="37"/>
      <c r="B215" s="38"/>
      <c r="C215" s="175" t="s">
        <v>370</v>
      </c>
      <c r="D215" s="175" t="s">
        <v>115</v>
      </c>
      <c r="E215" s="176" t="s">
        <v>554</v>
      </c>
      <c r="F215" s="177" t="s">
        <v>555</v>
      </c>
      <c r="G215" s="178" t="s">
        <v>265</v>
      </c>
      <c r="H215" s="179">
        <v>2</v>
      </c>
      <c r="I215" s="180"/>
      <c r="J215" s="181">
        <f>ROUND(I215*H215,2)</f>
        <v>0</v>
      </c>
      <c r="K215" s="177" t="s">
        <v>119</v>
      </c>
      <c r="L215" s="43"/>
      <c r="M215" s="182" t="s">
        <v>19</v>
      </c>
      <c r="N215" s="183" t="s">
        <v>43</v>
      </c>
      <c r="O215" s="83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6" t="s">
        <v>120</v>
      </c>
      <c r="AT215" s="186" t="s">
        <v>115</v>
      </c>
      <c r="AU215" s="186" t="s">
        <v>72</v>
      </c>
      <c r="AY215" s="16" t="s">
        <v>121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6" t="s">
        <v>80</v>
      </c>
      <c r="BK215" s="187">
        <f>ROUND(I215*H215,2)</f>
        <v>0</v>
      </c>
      <c r="BL215" s="16" t="s">
        <v>120</v>
      </c>
      <c r="BM215" s="186" t="s">
        <v>556</v>
      </c>
    </row>
    <row r="216" s="2" customFormat="1">
      <c r="A216" s="37"/>
      <c r="B216" s="38"/>
      <c r="C216" s="39"/>
      <c r="D216" s="188" t="s">
        <v>123</v>
      </c>
      <c r="E216" s="39"/>
      <c r="F216" s="189" t="s">
        <v>557</v>
      </c>
      <c r="G216" s="39"/>
      <c r="H216" s="39"/>
      <c r="I216" s="190"/>
      <c r="J216" s="39"/>
      <c r="K216" s="39"/>
      <c r="L216" s="43"/>
      <c r="M216" s="191"/>
      <c r="N216" s="192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123</v>
      </c>
      <c r="AU216" s="16" t="s">
        <v>72</v>
      </c>
    </row>
    <row r="217" s="2" customFormat="1" ht="33" customHeight="1">
      <c r="A217" s="37"/>
      <c r="B217" s="38"/>
      <c r="C217" s="175" t="s">
        <v>382</v>
      </c>
      <c r="D217" s="175" t="s">
        <v>115</v>
      </c>
      <c r="E217" s="176" t="s">
        <v>279</v>
      </c>
      <c r="F217" s="177" t="s">
        <v>280</v>
      </c>
      <c r="G217" s="178" t="s">
        <v>265</v>
      </c>
      <c r="H217" s="179">
        <v>12</v>
      </c>
      <c r="I217" s="180"/>
      <c r="J217" s="181">
        <f>ROUND(I217*H217,2)</f>
        <v>0</v>
      </c>
      <c r="K217" s="177" t="s">
        <v>119</v>
      </c>
      <c r="L217" s="43"/>
      <c r="M217" s="182" t="s">
        <v>19</v>
      </c>
      <c r="N217" s="183" t="s">
        <v>43</v>
      </c>
      <c r="O217" s="83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6" t="s">
        <v>120</v>
      </c>
      <c r="AT217" s="186" t="s">
        <v>115</v>
      </c>
      <c r="AU217" s="186" t="s">
        <v>72</v>
      </c>
      <c r="AY217" s="16" t="s">
        <v>121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6" t="s">
        <v>80</v>
      </c>
      <c r="BK217" s="187">
        <f>ROUND(I217*H217,2)</f>
        <v>0</v>
      </c>
      <c r="BL217" s="16" t="s">
        <v>120</v>
      </c>
      <c r="BM217" s="186" t="s">
        <v>558</v>
      </c>
    </row>
    <row r="218" s="2" customFormat="1">
      <c r="A218" s="37"/>
      <c r="B218" s="38"/>
      <c r="C218" s="39"/>
      <c r="D218" s="188" t="s">
        <v>123</v>
      </c>
      <c r="E218" s="39"/>
      <c r="F218" s="189" t="s">
        <v>282</v>
      </c>
      <c r="G218" s="39"/>
      <c r="H218" s="39"/>
      <c r="I218" s="190"/>
      <c r="J218" s="39"/>
      <c r="K218" s="39"/>
      <c r="L218" s="43"/>
      <c r="M218" s="191"/>
      <c r="N218" s="192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123</v>
      </c>
      <c r="AU218" s="16" t="s">
        <v>72</v>
      </c>
    </row>
    <row r="219" s="2" customFormat="1" ht="37.8" customHeight="1">
      <c r="A219" s="37"/>
      <c r="B219" s="38"/>
      <c r="C219" s="175" t="s">
        <v>392</v>
      </c>
      <c r="D219" s="175" t="s">
        <v>115</v>
      </c>
      <c r="E219" s="176" t="s">
        <v>289</v>
      </c>
      <c r="F219" s="177" t="s">
        <v>290</v>
      </c>
      <c r="G219" s="178" t="s">
        <v>165</v>
      </c>
      <c r="H219" s="179">
        <v>1260</v>
      </c>
      <c r="I219" s="180"/>
      <c r="J219" s="181">
        <f>ROUND(I219*H219,2)</f>
        <v>0</v>
      </c>
      <c r="K219" s="177" t="s">
        <v>119</v>
      </c>
      <c r="L219" s="43"/>
      <c r="M219" s="182" t="s">
        <v>19</v>
      </c>
      <c r="N219" s="183" t="s">
        <v>43</v>
      </c>
      <c r="O219" s="83"/>
      <c r="P219" s="184">
        <f>O219*H219</f>
        <v>0</v>
      </c>
      <c r="Q219" s="184">
        <v>0</v>
      </c>
      <c r="R219" s="184">
        <f>Q219*H219</f>
        <v>0</v>
      </c>
      <c r="S219" s="184">
        <v>0</v>
      </c>
      <c r="T219" s="18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6" t="s">
        <v>120</v>
      </c>
      <c r="AT219" s="186" t="s">
        <v>115</v>
      </c>
      <c r="AU219" s="186" t="s">
        <v>72</v>
      </c>
      <c r="AY219" s="16" t="s">
        <v>121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6" t="s">
        <v>80</v>
      </c>
      <c r="BK219" s="187">
        <f>ROUND(I219*H219,2)</f>
        <v>0</v>
      </c>
      <c r="BL219" s="16" t="s">
        <v>120</v>
      </c>
      <c r="BM219" s="186" t="s">
        <v>559</v>
      </c>
    </row>
    <row r="220" s="2" customFormat="1">
      <c r="A220" s="37"/>
      <c r="B220" s="38"/>
      <c r="C220" s="39"/>
      <c r="D220" s="188" t="s">
        <v>123</v>
      </c>
      <c r="E220" s="39"/>
      <c r="F220" s="189" t="s">
        <v>292</v>
      </c>
      <c r="G220" s="39"/>
      <c r="H220" s="39"/>
      <c r="I220" s="190"/>
      <c r="J220" s="39"/>
      <c r="K220" s="39"/>
      <c r="L220" s="43"/>
      <c r="M220" s="191"/>
      <c r="N220" s="192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123</v>
      </c>
      <c r="AU220" s="16" t="s">
        <v>72</v>
      </c>
    </row>
    <row r="221" s="10" customFormat="1">
      <c r="A221" s="10"/>
      <c r="B221" s="193"/>
      <c r="C221" s="194"/>
      <c r="D221" s="188" t="s">
        <v>125</v>
      </c>
      <c r="E221" s="195" t="s">
        <v>19</v>
      </c>
      <c r="F221" s="196" t="s">
        <v>560</v>
      </c>
      <c r="G221" s="194"/>
      <c r="H221" s="197">
        <v>1260</v>
      </c>
      <c r="I221" s="198"/>
      <c r="J221" s="194"/>
      <c r="K221" s="194"/>
      <c r="L221" s="199"/>
      <c r="M221" s="200"/>
      <c r="N221" s="201"/>
      <c r="O221" s="201"/>
      <c r="P221" s="201"/>
      <c r="Q221" s="201"/>
      <c r="R221" s="201"/>
      <c r="S221" s="201"/>
      <c r="T221" s="202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T221" s="203" t="s">
        <v>125</v>
      </c>
      <c r="AU221" s="203" t="s">
        <v>72</v>
      </c>
      <c r="AV221" s="10" t="s">
        <v>82</v>
      </c>
      <c r="AW221" s="10" t="s">
        <v>33</v>
      </c>
      <c r="AX221" s="10" t="s">
        <v>80</v>
      </c>
      <c r="AY221" s="203" t="s">
        <v>121</v>
      </c>
    </row>
    <row r="222" s="2" customFormat="1" ht="24.15" customHeight="1">
      <c r="A222" s="37"/>
      <c r="B222" s="38"/>
      <c r="C222" s="175" t="s">
        <v>398</v>
      </c>
      <c r="D222" s="175" t="s">
        <v>115</v>
      </c>
      <c r="E222" s="176" t="s">
        <v>295</v>
      </c>
      <c r="F222" s="177" t="s">
        <v>296</v>
      </c>
      <c r="G222" s="178" t="s">
        <v>157</v>
      </c>
      <c r="H222" s="179">
        <v>1620</v>
      </c>
      <c r="I222" s="180"/>
      <c r="J222" s="181">
        <f>ROUND(I222*H222,2)</f>
        <v>0</v>
      </c>
      <c r="K222" s="177" t="s">
        <v>119</v>
      </c>
      <c r="L222" s="43"/>
      <c r="M222" s="182" t="s">
        <v>19</v>
      </c>
      <c r="N222" s="183" t="s">
        <v>43</v>
      </c>
      <c r="O222" s="83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6" t="s">
        <v>120</v>
      </c>
      <c r="AT222" s="186" t="s">
        <v>115</v>
      </c>
      <c r="AU222" s="186" t="s">
        <v>72</v>
      </c>
      <c r="AY222" s="16" t="s">
        <v>121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6" t="s">
        <v>80</v>
      </c>
      <c r="BK222" s="187">
        <f>ROUND(I222*H222,2)</f>
        <v>0</v>
      </c>
      <c r="BL222" s="16" t="s">
        <v>120</v>
      </c>
      <c r="BM222" s="186" t="s">
        <v>561</v>
      </c>
    </row>
    <row r="223" s="2" customFormat="1">
      <c r="A223" s="37"/>
      <c r="B223" s="38"/>
      <c r="C223" s="39"/>
      <c r="D223" s="188" t="s">
        <v>123</v>
      </c>
      <c r="E223" s="39"/>
      <c r="F223" s="189" t="s">
        <v>298</v>
      </c>
      <c r="G223" s="39"/>
      <c r="H223" s="39"/>
      <c r="I223" s="190"/>
      <c r="J223" s="39"/>
      <c r="K223" s="39"/>
      <c r="L223" s="43"/>
      <c r="M223" s="191"/>
      <c r="N223" s="192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123</v>
      </c>
      <c r="AU223" s="16" t="s">
        <v>72</v>
      </c>
    </row>
    <row r="224" s="2" customFormat="1" ht="24.15" customHeight="1">
      <c r="A224" s="37"/>
      <c r="B224" s="38"/>
      <c r="C224" s="175" t="s">
        <v>404</v>
      </c>
      <c r="D224" s="175" t="s">
        <v>115</v>
      </c>
      <c r="E224" s="176" t="s">
        <v>300</v>
      </c>
      <c r="F224" s="177" t="s">
        <v>301</v>
      </c>
      <c r="G224" s="178" t="s">
        <v>199</v>
      </c>
      <c r="H224" s="179">
        <v>7</v>
      </c>
      <c r="I224" s="180"/>
      <c r="J224" s="181">
        <f>ROUND(I224*H224,2)</f>
        <v>0</v>
      </c>
      <c r="K224" s="177" t="s">
        <v>119</v>
      </c>
      <c r="L224" s="43"/>
      <c r="M224" s="182" t="s">
        <v>19</v>
      </c>
      <c r="N224" s="183" t="s">
        <v>43</v>
      </c>
      <c r="O224" s="83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6" t="s">
        <v>120</v>
      </c>
      <c r="AT224" s="186" t="s">
        <v>115</v>
      </c>
      <c r="AU224" s="186" t="s">
        <v>72</v>
      </c>
      <c r="AY224" s="16" t="s">
        <v>121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6" t="s">
        <v>80</v>
      </c>
      <c r="BK224" s="187">
        <f>ROUND(I224*H224,2)</f>
        <v>0</v>
      </c>
      <c r="BL224" s="16" t="s">
        <v>120</v>
      </c>
      <c r="BM224" s="186" t="s">
        <v>562</v>
      </c>
    </row>
    <row r="225" s="2" customFormat="1">
      <c r="A225" s="37"/>
      <c r="B225" s="38"/>
      <c r="C225" s="39"/>
      <c r="D225" s="188" t="s">
        <v>123</v>
      </c>
      <c r="E225" s="39"/>
      <c r="F225" s="189" t="s">
        <v>303</v>
      </c>
      <c r="G225" s="39"/>
      <c r="H225" s="39"/>
      <c r="I225" s="190"/>
      <c r="J225" s="39"/>
      <c r="K225" s="39"/>
      <c r="L225" s="43"/>
      <c r="M225" s="191"/>
      <c r="N225" s="192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123</v>
      </c>
      <c r="AU225" s="16" t="s">
        <v>72</v>
      </c>
    </row>
    <row r="226" s="10" customFormat="1">
      <c r="A226" s="10"/>
      <c r="B226" s="193"/>
      <c r="C226" s="194"/>
      <c r="D226" s="188" t="s">
        <v>125</v>
      </c>
      <c r="E226" s="195" t="s">
        <v>19</v>
      </c>
      <c r="F226" s="196" t="s">
        <v>563</v>
      </c>
      <c r="G226" s="194"/>
      <c r="H226" s="197">
        <v>7</v>
      </c>
      <c r="I226" s="198"/>
      <c r="J226" s="194"/>
      <c r="K226" s="194"/>
      <c r="L226" s="199"/>
      <c r="M226" s="200"/>
      <c r="N226" s="201"/>
      <c r="O226" s="201"/>
      <c r="P226" s="201"/>
      <c r="Q226" s="201"/>
      <c r="R226" s="201"/>
      <c r="S226" s="201"/>
      <c r="T226" s="202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T226" s="203" t="s">
        <v>125</v>
      </c>
      <c r="AU226" s="203" t="s">
        <v>72</v>
      </c>
      <c r="AV226" s="10" t="s">
        <v>82</v>
      </c>
      <c r="AW226" s="10" t="s">
        <v>33</v>
      </c>
      <c r="AX226" s="10" t="s">
        <v>80</v>
      </c>
      <c r="AY226" s="203" t="s">
        <v>121</v>
      </c>
    </row>
    <row r="227" s="2" customFormat="1" ht="16.5" customHeight="1">
      <c r="A227" s="37"/>
      <c r="B227" s="38"/>
      <c r="C227" s="175" t="s">
        <v>410</v>
      </c>
      <c r="D227" s="175" t="s">
        <v>115</v>
      </c>
      <c r="E227" s="176" t="s">
        <v>306</v>
      </c>
      <c r="F227" s="177" t="s">
        <v>307</v>
      </c>
      <c r="G227" s="178" t="s">
        <v>199</v>
      </c>
      <c r="H227" s="179">
        <v>4</v>
      </c>
      <c r="I227" s="180"/>
      <c r="J227" s="181">
        <f>ROUND(I227*H227,2)</f>
        <v>0</v>
      </c>
      <c r="K227" s="177" t="s">
        <v>119</v>
      </c>
      <c r="L227" s="43"/>
      <c r="M227" s="182" t="s">
        <v>19</v>
      </c>
      <c r="N227" s="183" t="s">
        <v>43</v>
      </c>
      <c r="O227" s="83"/>
      <c r="P227" s="184">
        <f>O227*H227</f>
        <v>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6" t="s">
        <v>120</v>
      </c>
      <c r="AT227" s="186" t="s">
        <v>115</v>
      </c>
      <c r="AU227" s="186" t="s">
        <v>72</v>
      </c>
      <c r="AY227" s="16" t="s">
        <v>121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6" t="s">
        <v>80</v>
      </c>
      <c r="BK227" s="187">
        <f>ROUND(I227*H227,2)</f>
        <v>0</v>
      </c>
      <c r="BL227" s="16" t="s">
        <v>120</v>
      </c>
      <c r="BM227" s="186" t="s">
        <v>564</v>
      </c>
    </row>
    <row r="228" s="2" customFormat="1">
      <c r="A228" s="37"/>
      <c r="B228" s="38"/>
      <c r="C228" s="39"/>
      <c r="D228" s="188" t="s">
        <v>123</v>
      </c>
      <c r="E228" s="39"/>
      <c r="F228" s="189" t="s">
        <v>307</v>
      </c>
      <c r="G228" s="39"/>
      <c r="H228" s="39"/>
      <c r="I228" s="190"/>
      <c r="J228" s="39"/>
      <c r="K228" s="39"/>
      <c r="L228" s="43"/>
      <c r="M228" s="191"/>
      <c r="N228" s="192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123</v>
      </c>
      <c r="AU228" s="16" t="s">
        <v>72</v>
      </c>
    </row>
    <row r="229" s="10" customFormat="1">
      <c r="A229" s="10"/>
      <c r="B229" s="193"/>
      <c r="C229" s="194"/>
      <c r="D229" s="188" t="s">
        <v>125</v>
      </c>
      <c r="E229" s="195" t="s">
        <v>19</v>
      </c>
      <c r="F229" s="196" t="s">
        <v>565</v>
      </c>
      <c r="G229" s="194"/>
      <c r="H229" s="197">
        <v>4</v>
      </c>
      <c r="I229" s="198"/>
      <c r="J229" s="194"/>
      <c r="K229" s="194"/>
      <c r="L229" s="199"/>
      <c r="M229" s="200"/>
      <c r="N229" s="201"/>
      <c r="O229" s="201"/>
      <c r="P229" s="201"/>
      <c r="Q229" s="201"/>
      <c r="R229" s="201"/>
      <c r="S229" s="201"/>
      <c r="T229" s="202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T229" s="203" t="s">
        <v>125</v>
      </c>
      <c r="AU229" s="203" t="s">
        <v>72</v>
      </c>
      <c r="AV229" s="10" t="s">
        <v>82</v>
      </c>
      <c r="AW229" s="10" t="s">
        <v>33</v>
      </c>
      <c r="AX229" s="10" t="s">
        <v>80</v>
      </c>
      <c r="AY229" s="203" t="s">
        <v>121</v>
      </c>
    </row>
    <row r="230" s="2" customFormat="1" ht="16.5" customHeight="1">
      <c r="A230" s="37"/>
      <c r="B230" s="38"/>
      <c r="C230" s="175" t="s">
        <v>415</v>
      </c>
      <c r="D230" s="175" t="s">
        <v>115</v>
      </c>
      <c r="E230" s="176" t="s">
        <v>311</v>
      </c>
      <c r="F230" s="177" t="s">
        <v>312</v>
      </c>
      <c r="G230" s="178" t="s">
        <v>199</v>
      </c>
      <c r="H230" s="179">
        <v>4</v>
      </c>
      <c r="I230" s="180"/>
      <c r="J230" s="181">
        <f>ROUND(I230*H230,2)</f>
        <v>0</v>
      </c>
      <c r="K230" s="177" t="s">
        <v>119</v>
      </c>
      <c r="L230" s="43"/>
      <c r="M230" s="182" t="s">
        <v>19</v>
      </c>
      <c r="N230" s="183" t="s">
        <v>43</v>
      </c>
      <c r="O230" s="83"/>
      <c r="P230" s="184">
        <f>O230*H230</f>
        <v>0</v>
      </c>
      <c r="Q230" s="184">
        <v>0</v>
      </c>
      <c r="R230" s="184">
        <f>Q230*H230</f>
        <v>0</v>
      </c>
      <c r="S230" s="184">
        <v>0</v>
      </c>
      <c r="T230" s="18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6" t="s">
        <v>120</v>
      </c>
      <c r="AT230" s="186" t="s">
        <v>115</v>
      </c>
      <c r="AU230" s="186" t="s">
        <v>72</v>
      </c>
      <c r="AY230" s="16" t="s">
        <v>121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6" t="s">
        <v>80</v>
      </c>
      <c r="BK230" s="187">
        <f>ROUND(I230*H230,2)</f>
        <v>0</v>
      </c>
      <c r="BL230" s="16" t="s">
        <v>120</v>
      </c>
      <c r="BM230" s="186" t="s">
        <v>566</v>
      </c>
    </row>
    <row r="231" s="2" customFormat="1">
      <c r="A231" s="37"/>
      <c r="B231" s="38"/>
      <c r="C231" s="39"/>
      <c r="D231" s="188" t="s">
        <v>123</v>
      </c>
      <c r="E231" s="39"/>
      <c r="F231" s="189" t="s">
        <v>314</v>
      </c>
      <c r="G231" s="39"/>
      <c r="H231" s="39"/>
      <c r="I231" s="190"/>
      <c r="J231" s="39"/>
      <c r="K231" s="39"/>
      <c r="L231" s="43"/>
      <c r="M231" s="191"/>
      <c r="N231" s="192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123</v>
      </c>
      <c r="AU231" s="16" t="s">
        <v>72</v>
      </c>
    </row>
    <row r="232" s="10" customFormat="1">
      <c r="A232" s="10"/>
      <c r="B232" s="193"/>
      <c r="C232" s="194"/>
      <c r="D232" s="188" t="s">
        <v>125</v>
      </c>
      <c r="E232" s="195" t="s">
        <v>19</v>
      </c>
      <c r="F232" s="196" t="s">
        <v>565</v>
      </c>
      <c r="G232" s="194"/>
      <c r="H232" s="197">
        <v>4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T232" s="203" t="s">
        <v>125</v>
      </c>
      <c r="AU232" s="203" t="s">
        <v>72</v>
      </c>
      <c r="AV232" s="10" t="s">
        <v>82</v>
      </c>
      <c r="AW232" s="10" t="s">
        <v>33</v>
      </c>
      <c r="AX232" s="10" t="s">
        <v>80</v>
      </c>
      <c r="AY232" s="203" t="s">
        <v>121</v>
      </c>
    </row>
    <row r="233" s="2" customFormat="1" ht="16.5" customHeight="1">
      <c r="A233" s="37"/>
      <c r="B233" s="38"/>
      <c r="C233" s="175" t="s">
        <v>567</v>
      </c>
      <c r="D233" s="175" t="s">
        <v>115</v>
      </c>
      <c r="E233" s="176" t="s">
        <v>316</v>
      </c>
      <c r="F233" s="177" t="s">
        <v>317</v>
      </c>
      <c r="G233" s="178" t="s">
        <v>199</v>
      </c>
      <c r="H233" s="179">
        <v>4</v>
      </c>
      <c r="I233" s="180"/>
      <c r="J233" s="181">
        <f>ROUND(I233*H233,2)</f>
        <v>0</v>
      </c>
      <c r="K233" s="177" t="s">
        <v>119</v>
      </c>
      <c r="L233" s="43"/>
      <c r="M233" s="182" t="s">
        <v>19</v>
      </c>
      <c r="N233" s="183" t="s">
        <v>43</v>
      </c>
      <c r="O233" s="83"/>
      <c r="P233" s="184">
        <f>O233*H233</f>
        <v>0</v>
      </c>
      <c r="Q233" s="184">
        <v>0</v>
      </c>
      <c r="R233" s="184">
        <f>Q233*H233</f>
        <v>0</v>
      </c>
      <c r="S233" s="184">
        <v>0</v>
      </c>
      <c r="T233" s="18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6" t="s">
        <v>120</v>
      </c>
      <c r="AT233" s="186" t="s">
        <v>115</v>
      </c>
      <c r="AU233" s="186" t="s">
        <v>72</v>
      </c>
      <c r="AY233" s="16" t="s">
        <v>121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6" t="s">
        <v>80</v>
      </c>
      <c r="BK233" s="187">
        <f>ROUND(I233*H233,2)</f>
        <v>0</v>
      </c>
      <c r="BL233" s="16" t="s">
        <v>120</v>
      </c>
      <c r="BM233" s="186" t="s">
        <v>568</v>
      </c>
    </row>
    <row r="234" s="2" customFormat="1">
      <c r="A234" s="37"/>
      <c r="B234" s="38"/>
      <c r="C234" s="39"/>
      <c r="D234" s="188" t="s">
        <v>123</v>
      </c>
      <c r="E234" s="39"/>
      <c r="F234" s="189" t="s">
        <v>317</v>
      </c>
      <c r="G234" s="39"/>
      <c r="H234" s="39"/>
      <c r="I234" s="190"/>
      <c r="J234" s="39"/>
      <c r="K234" s="39"/>
      <c r="L234" s="43"/>
      <c r="M234" s="191"/>
      <c r="N234" s="192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123</v>
      </c>
      <c r="AU234" s="16" t="s">
        <v>72</v>
      </c>
    </row>
    <row r="235" s="10" customFormat="1">
      <c r="A235" s="10"/>
      <c r="B235" s="193"/>
      <c r="C235" s="194"/>
      <c r="D235" s="188" t="s">
        <v>125</v>
      </c>
      <c r="E235" s="195" t="s">
        <v>19</v>
      </c>
      <c r="F235" s="196" t="s">
        <v>569</v>
      </c>
      <c r="G235" s="194"/>
      <c r="H235" s="197">
        <v>4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T235" s="203" t="s">
        <v>125</v>
      </c>
      <c r="AU235" s="203" t="s">
        <v>72</v>
      </c>
      <c r="AV235" s="10" t="s">
        <v>82</v>
      </c>
      <c r="AW235" s="10" t="s">
        <v>33</v>
      </c>
      <c r="AX235" s="10" t="s">
        <v>80</v>
      </c>
      <c r="AY235" s="203" t="s">
        <v>121</v>
      </c>
    </row>
    <row r="236" s="2" customFormat="1" ht="16.5" customHeight="1">
      <c r="A236" s="37"/>
      <c r="B236" s="38"/>
      <c r="C236" s="175" t="s">
        <v>334</v>
      </c>
      <c r="D236" s="175" t="s">
        <v>115</v>
      </c>
      <c r="E236" s="176" t="s">
        <v>321</v>
      </c>
      <c r="F236" s="177" t="s">
        <v>322</v>
      </c>
      <c r="G236" s="178" t="s">
        <v>199</v>
      </c>
      <c r="H236" s="179">
        <v>4</v>
      </c>
      <c r="I236" s="180"/>
      <c r="J236" s="181">
        <f>ROUND(I236*H236,2)</f>
        <v>0</v>
      </c>
      <c r="K236" s="177" t="s">
        <v>119</v>
      </c>
      <c r="L236" s="43"/>
      <c r="M236" s="182" t="s">
        <v>19</v>
      </c>
      <c r="N236" s="183" t="s">
        <v>43</v>
      </c>
      <c r="O236" s="83"/>
      <c r="P236" s="184">
        <f>O236*H236</f>
        <v>0</v>
      </c>
      <c r="Q236" s="184">
        <v>0</v>
      </c>
      <c r="R236" s="184">
        <f>Q236*H236</f>
        <v>0</v>
      </c>
      <c r="S236" s="184">
        <v>0</v>
      </c>
      <c r="T236" s="18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6" t="s">
        <v>120</v>
      </c>
      <c r="AT236" s="186" t="s">
        <v>115</v>
      </c>
      <c r="AU236" s="186" t="s">
        <v>72</v>
      </c>
      <c r="AY236" s="16" t="s">
        <v>121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6" t="s">
        <v>80</v>
      </c>
      <c r="BK236" s="187">
        <f>ROUND(I236*H236,2)</f>
        <v>0</v>
      </c>
      <c r="BL236" s="16" t="s">
        <v>120</v>
      </c>
      <c r="BM236" s="186" t="s">
        <v>570</v>
      </c>
    </row>
    <row r="237" s="2" customFormat="1">
      <c r="A237" s="37"/>
      <c r="B237" s="38"/>
      <c r="C237" s="39"/>
      <c r="D237" s="188" t="s">
        <v>123</v>
      </c>
      <c r="E237" s="39"/>
      <c r="F237" s="189" t="s">
        <v>324</v>
      </c>
      <c r="G237" s="39"/>
      <c r="H237" s="39"/>
      <c r="I237" s="190"/>
      <c r="J237" s="39"/>
      <c r="K237" s="39"/>
      <c r="L237" s="43"/>
      <c r="M237" s="191"/>
      <c r="N237" s="192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123</v>
      </c>
      <c r="AU237" s="16" t="s">
        <v>72</v>
      </c>
    </row>
    <row r="238" s="10" customFormat="1">
      <c r="A238" s="10"/>
      <c r="B238" s="193"/>
      <c r="C238" s="194"/>
      <c r="D238" s="188" t="s">
        <v>125</v>
      </c>
      <c r="E238" s="195" t="s">
        <v>19</v>
      </c>
      <c r="F238" s="196" t="s">
        <v>569</v>
      </c>
      <c r="G238" s="194"/>
      <c r="H238" s="197">
        <v>4</v>
      </c>
      <c r="I238" s="198"/>
      <c r="J238" s="194"/>
      <c r="K238" s="194"/>
      <c r="L238" s="199"/>
      <c r="M238" s="200"/>
      <c r="N238" s="201"/>
      <c r="O238" s="201"/>
      <c r="P238" s="201"/>
      <c r="Q238" s="201"/>
      <c r="R238" s="201"/>
      <c r="S238" s="201"/>
      <c r="T238" s="202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T238" s="203" t="s">
        <v>125</v>
      </c>
      <c r="AU238" s="203" t="s">
        <v>72</v>
      </c>
      <c r="AV238" s="10" t="s">
        <v>82</v>
      </c>
      <c r="AW238" s="10" t="s">
        <v>33</v>
      </c>
      <c r="AX238" s="10" t="s">
        <v>80</v>
      </c>
      <c r="AY238" s="203" t="s">
        <v>121</v>
      </c>
    </row>
    <row r="239" s="2" customFormat="1" ht="37.8" customHeight="1">
      <c r="A239" s="37"/>
      <c r="B239" s="38"/>
      <c r="C239" s="175" t="s">
        <v>339</v>
      </c>
      <c r="D239" s="175" t="s">
        <v>115</v>
      </c>
      <c r="E239" s="176" t="s">
        <v>326</v>
      </c>
      <c r="F239" s="177" t="s">
        <v>327</v>
      </c>
      <c r="G239" s="178" t="s">
        <v>199</v>
      </c>
      <c r="H239" s="179">
        <v>93</v>
      </c>
      <c r="I239" s="180"/>
      <c r="J239" s="181">
        <f>ROUND(I239*H239,2)</f>
        <v>0</v>
      </c>
      <c r="K239" s="177" t="s">
        <v>119</v>
      </c>
      <c r="L239" s="43"/>
      <c r="M239" s="182" t="s">
        <v>19</v>
      </c>
      <c r="N239" s="183" t="s">
        <v>43</v>
      </c>
      <c r="O239" s="83"/>
      <c r="P239" s="184">
        <f>O239*H239</f>
        <v>0</v>
      </c>
      <c r="Q239" s="184">
        <v>0</v>
      </c>
      <c r="R239" s="184">
        <f>Q239*H239</f>
        <v>0</v>
      </c>
      <c r="S239" s="184">
        <v>0</v>
      </c>
      <c r="T239" s="18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6" t="s">
        <v>120</v>
      </c>
      <c r="AT239" s="186" t="s">
        <v>115</v>
      </c>
      <c r="AU239" s="186" t="s">
        <v>72</v>
      </c>
      <c r="AY239" s="16" t="s">
        <v>121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6" t="s">
        <v>80</v>
      </c>
      <c r="BK239" s="187">
        <f>ROUND(I239*H239,2)</f>
        <v>0</v>
      </c>
      <c r="BL239" s="16" t="s">
        <v>120</v>
      </c>
      <c r="BM239" s="186" t="s">
        <v>571</v>
      </c>
    </row>
    <row r="240" s="2" customFormat="1">
      <c r="A240" s="37"/>
      <c r="B240" s="38"/>
      <c r="C240" s="39"/>
      <c r="D240" s="188" t="s">
        <v>123</v>
      </c>
      <c r="E240" s="39"/>
      <c r="F240" s="189" t="s">
        <v>329</v>
      </c>
      <c r="G240" s="39"/>
      <c r="H240" s="39"/>
      <c r="I240" s="190"/>
      <c r="J240" s="39"/>
      <c r="K240" s="39"/>
      <c r="L240" s="43"/>
      <c r="M240" s="191"/>
      <c r="N240" s="192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123</v>
      </c>
      <c r="AU240" s="16" t="s">
        <v>72</v>
      </c>
    </row>
    <row r="241" s="2" customFormat="1" ht="24.15" customHeight="1">
      <c r="A241" s="37"/>
      <c r="B241" s="38"/>
      <c r="C241" s="175" t="s">
        <v>572</v>
      </c>
      <c r="D241" s="175" t="s">
        <v>115</v>
      </c>
      <c r="E241" s="176" t="s">
        <v>331</v>
      </c>
      <c r="F241" s="177" t="s">
        <v>332</v>
      </c>
      <c r="G241" s="178" t="s">
        <v>199</v>
      </c>
      <c r="H241" s="179">
        <v>93</v>
      </c>
      <c r="I241" s="180"/>
      <c r="J241" s="181">
        <f>ROUND(I241*H241,2)</f>
        <v>0</v>
      </c>
      <c r="K241" s="177" t="s">
        <v>119</v>
      </c>
      <c r="L241" s="43"/>
      <c r="M241" s="182" t="s">
        <v>19</v>
      </c>
      <c r="N241" s="183" t="s">
        <v>43</v>
      </c>
      <c r="O241" s="83"/>
      <c r="P241" s="184">
        <f>O241*H241</f>
        <v>0</v>
      </c>
      <c r="Q241" s="184">
        <v>0</v>
      </c>
      <c r="R241" s="184">
        <f>Q241*H241</f>
        <v>0</v>
      </c>
      <c r="S241" s="184">
        <v>0</v>
      </c>
      <c r="T241" s="18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6" t="s">
        <v>120</v>
      </c>
      <c r="AT241" s="186" t="s">
        <v>115</v>
      </c>
      <c r="AU241" s="186" t="s">
        <v>72</v>
      </c>
      <c r="AY241" s="16" t="s">
        <v>121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6" t="s">
        <v>80</v>
      </c>
      <c r="BK241" s="187">
        <f>ROUND(I241*H241,2)</f>
        <v>0</v>
      </c>
      <c r="BL241" s="16" t="s">
        <v>120</v>
      </c>
      <c r="BM241" s="186" t="s">
        <v>573</v>
      </c>
    </row>
    <row r="242" s="2" customFormat="1">
      <c r="A242" s="37"/>
      <c r="B242" s="38"/>
      <c r="C242" s="39"/>
      <c r="D242" s="188" t="s">
        <v>123</v>
      </c>
      <c r="E242" s="39"/>
      <c r="F242" s="189" t="s">
        <v>332</v>
      </c>
      <c r="G242" s="39"/>
      <c r="H242" s="39"/>
      <c r="I242" s="190"/>
      <c r="J242" s="39"/>
      <c r="K242" s="39"/>
      <c r="L242" s="43"/>
      <c r="M242" s="191"/>
      <c r="N242" s="192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123</v>
      </c>
      <c r="AU242" s="16" t="s">
        <v>72</v>
      </c>
    </row>
    <row r="243" s="2" customFormat="1" ht="21.75" customHeight="1">
      <c r="A243" s="37"/>
      <c r="B243" s="38"/>
      <c r="C243" s="175" t="s">
        <v>574</v>
      </c>
      <c r="D243" s="175" t="s">
        <v>115</v>
      </c>
      <c r="E243" s="176" t="s">
        <v>344</v>
      </c>
      <c r="F243" s="177" t="s">
        <v>345</v>
      </c>
      <c r="G243" s="178" t="s">
        <v>150</v>
      </c>
      <c r="H243" s="179">
        <v>2447.0259999999998</v>
      </c>
      <c r="I243" s="180"/>
      <c r="J243" s="181">
        <f>ROUND(I243*H243,2)</f>
        <v>0</v>
      </c>
      <c r="K243" s="177" t="s">
        <v>119</v>
      </c>
      <c r="L243" s="43"/>
      <c r="M243" s="182" t="s">
        <v>19</v>
      </c>
      <c r="N243" s="183" t="s">
        <v>43</v>
      </c>
      <c r="O243" s="83"/>
      <c r="P243" s="184">
        <f>O243*H243</f>
        <v>0</v>
      </c>
      <c r="Q243" s="184">
        <v>0</v>
      </c>
      <c r="R243" s="184">
        <f>Q243*H243</f>
        <v>0</v>
      </c>
      <c r="S243" s="184">
        <v>0</v>
      </c>
      <c r="T243" s="18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6" t="s">
        <v>120</v>
      </c>
      <c r="AT243" s="186" t="s">
        <v>115</v>
      </c>
      <c r="AU243" s="186" t="s">
        <v>72</v>
      </c>
      <c r="AY243" s="16" t="s">
        <v>121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16" t="s">
        <v>80</v>
      </c>
      <c r="BK243" s="187">
        <f>ROUND(I243*H243,2)</f>
        <v>0</v>
      </c>
      <c r="BL243" s="16" t="s">
        <v>120</v>
      </c>
      <c r="BM243" s="186" t="s">
        <v>575</v>
      </c>
    </row>
    <row r="244" s="2" customFormat="1">
      <c r="A244" s="37"/>
      <c r="B244" s="38"/>
      <c r="C244" s="39"/>
      <c r="D244" s="188" t="s">
        <v>123</v>
      </c>
      <c r="E244" s="39"/>
      <c r="F244" s="189" t="s">
        <v>347</v>
      </c>
      <c r="G244" s="39"/>
      <c r="H244" s="39"/>
      <c r="I244" s="190"/>
      <c r="J244" s="39"/>
      <c r="K244" s="39"/>
      <c r="L244" s="43"/>
      <c r="M244" s="191"/>
      <c r="N244" s="192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123</v>
      </c>
      <c r="AU244" s="16" t="s">
        <v>72</v>
      </c>
    </row>
    <row r="245" s="10" customFormat="1">
      <c r="A245" s="10"/>
      <c r="B245" s="193"/>
      <c r="C245" s="194"/>
      <c r="D245" s="188" t="s">
        <v>125</v>
      </c>
      <c r="E245" s="195" t="s">
        <v>19</v>
      </c>
      <c r="F245" s="196" t="s">
        <v>576</v>
      </c>
      <c r="G245" s="194"/>
      <c r="H245" s="197">
        <v>15.026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T245" s="203" t="s">
        <v>125</v>
      </c>
      <c r="AU245" s="203" t="s">
        <v>72</v>
      </c>
      <c r="AV245" s="10" t="s">
        <v>82</v>
      </c>
      <c r="AW245" s="10" t="s">
        <v>33</v>
      </c>
      <c r="AX245" s="10" t="s">
        <v>72</v>
      </c>
      <c r="AY245" s="203" t="s">
        <v>121</v>
      </c>
    </row>
    <row r="246" s="10" customFormat="1">
      <c r="A246" s="10"/>
      <c r="B246" s="193"/>
      <c r="C246" s="194"/>
      <c r="D246" s="188" t="s">
        <v>125</v>
      </c>
      <c r="E246" s="195" t="s">
        <v>19</v>
      </c>
      <c r="F246" s="196" t="s">
        <v>577</v>
      </c>
      <c r="G246" s="194"/>
      <c r="H246" s="197">
        <v>2432</v>
      </c>
      <c r="I246" s="198"/>
      <c r="J246" s="194"/>
      <c r="K246" s="194"/>
      <c r="L246" s="199"/>
      <c r="M246" s="200"/>
      <c r="N246" s="201"/>
      <c r="O246" s="201"/>
      <c r="P246" s="201"/>
      <c r="Q246" s="201"/>
      <c r="R246" s="201"/>
      <c r="S246" s="201"/>
      <c r="T246" s="202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T246" s="203" t="s">
        <v>125</v>
      </c>
      <c r="AU246" s="203" t="s">
        <v>72</v>
      </c>
      <c r="AV246" s="10" t="s">
        <v>82</v>
      </c>
      <c r="AW246" s="10" t="s">
        <v>33</v>
      </c>
      <c r="AX246" s="10" t="s">
        <v>72</v>
      </c>
      <c r="AY246" s="203" t="s">
        <v>121</v>
      </c>
    </row>
    <row r="247" s="12" customFormat="1">
      <c r="A247" s="12"/>
      <c r="B247" s="224"/>
      <c r="C247" s="225"/>
      <c r="D247" s="188" t="s">
        <v>125</v>
      </c>
      <c r="E247" s="226" t="s">
        <v>19</v>
      </c>
      <c r="F247" s="227" t="s">
        <v>162</v>
      </c>
      <c r="G247" s="225"/>
      <c r="H247" s="228">
        <v>2447.0259999999998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4" t="s">
        <v>125</v>
      </c>
      <c r="AU247" s="234" t="s">
        <v>72</v>
      </c>
      <c r="AV247" s="12" t="s">
        <v>120</v>
      </c>
      <c r="AW247" s="12" t="s">
        <v>33</v>
      </c>
      <c r="AX247" s="12" t="s">
        <v>80</v>
      </c>
      <c r="AY247" s="234" t="s">
        <v>121</v>
      </c>
    </row>
    <row r="248" s="2" customFormat="1" ht="24.15" customHeight="1">
      <c r="A248" s="37"/>
      <c r="B248" s="38"/>
      <c r="C248" s="175" t="s">
        <v>578</v>
      </c>
      <c r="D248" s="175" t="s">
        <v>115</v>
      </c>
      <c r="E248" s="176" t="s">
        <v>350</v>
      </c>
      <c r="F248" s="177" t="s">
        <v>351</v>
      </c>
      <c r="G248" s="178" t="s">
        <v>150</v>
      </c>
      <c r="H248" s="179">
        <v>1076.6990000000001</v>
      </c>
      <c r="I248" s="180"/>
      <c r="J248" s="181">
        <f>ROUND(I248*H248,2)</f>
        <v>0</v>
      </c>
      <c r="K248" s="177" t="s">
        <v>119</v>
      </c>
      <c r="L248" s="43"/>
      <c r="M248" s="182" t="s">
        <v>19</v>
      </c>
      <c r="N248" s="183" t="s">
        <v>43</v>
      </c>
      <c r="O248" s="83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6" t="s">
        <v>120</v>
      </c>
      <c r="AT248" s="186" t="s">
        <v>115</v>
      </c>
      <c r="AU248" s="186" t="s">
        <v>72</v>
      </c>
      <c r="AY248" s="16" t="s">
        <v>121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6" t="s">
        <v>80</v>
      </c>
      <c r="BK248" s="187">
        <f>ROUND(I248*H248,2)</f>
        <v>0</v>
      </c>
      <c r="BL248" s="16" t="s">
        <v>120</v>
      </c>
      <c r="BM248" s="186" t="s">
        <v>579</v>
      </c>
    </row>
    <row r="249" s="2" customFormat="1">
      <c r="A249" s="37"/>
      <c r="B249" s="38"/>
      <c r="C249" s="39"/>
      <c r="D249" s="188" t="s">
        <v>123</v>
      </c>
      <c r="E249" s="39"/>
      <c r="F249" s="189" t="s">
        <v>353</v>
      </c>
      <c r="G249" s="39"/>
      <c r="H249" s="39"/>
      <c r="I249" s="190"/>
      <c r="J249" s="39"/>
      <c r="K249" s="39"/>
      <c r="L249" s="43"/>
      <c r="M249" s="191"/>
      <c r="N249" s="192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123</v>
      </c>
      <c r="AU249" s="16" t="s">
        <v>72</v>
      </c>
    </row>
    <row r="250" s="10" customFormat="1">
      <c r="A250" s="10"/>
      <c r="B250" s="193"/>
      <c r="C250" s="194"/>
      <c r="D250" s="188" t="s">
        <v>125</v>
      </c>
      <c r="E250" s="195" t="s">
        <v>19</v>
      </c>
      <c r="F250" s="196" t="s">
        <v>580</v>
      </c>
      <c r="G250" s="194"/>
      <c r="H250" s="197">
        <v>1007.8200000000001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T250" s="203" t="s">
        <v>125</v>
      </c>
      <c r="AU250" s="203" t="s">
        <v>72</v>
      </c>
      <c r="AV250" s="10" t="s">
        <v>82</v>
      </c>
      <c r="AW250" s="10" t="s">
        <v>33</v>
      </c>
      <c r="AX250" s="10" t="s">
        <v>72</v>
      </c>
      <c r="AY250" s="203" t="s">
        <v>121</v>
      </c>
    </row>
    <row r="251" s="10" customFormat="1">
      <c r="A251" s="10"/>
      <c r="B251" s="193"/>
      <c r="C251" s="194"/>
      <c r="D251" s="188" t="s">
        <v>125</v>
      </c>
      <c r="E251" s="195" t="s">
        <v>19</v>
      </c>
      <c r="F251" s="196" t="s">
        <v>581</v>
      </c>
      <c r="G251" s="194"/>
      <c r="H251" s="197">
        <v>68.879000000000005</v>
      </c>
      <c r="I251" s="198"/>
      <c r="J251" s="194"/>
      <c r="K251" s="194"/>
      <c r="L251" s="199"/>
      <c r="M251" s="200"/>
      <c r="N251" s="201"/>
      <c r="O251" s="201"/>
      <c r="P251" s="201"/>
      <c r="Q251" s="201"/>
      <c r="R251" s="201"/>
      <c r="S251" s="201"/>
      <c r="T251" s="202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T251" s="203" t="s">
        <v>125</v>
      </c>
      <c r="AU251" s="203" t="s">
        <v>72</v>
      </c>
      <c r="AV251" s="10" t="s">
        <v>82</v>
      </c>
      <c r="AW251" s="10" t="s">
        <v>33</v>
      </c>
      <c r="AX251" s="10" t="s">
        <v>72</v>
      </c>
      <c r="AY251" s="203" t="s">
        <v>121</v>
      </c>
    </row>
    <row r="252" s="12" customFormat="1">
      <c r="A252" s="12"/>
      <c r="B252" s="224"/>
      <c r="C252" s="225"/>
      <c r="D252" s="188" t="s">
        <v>125</v>
      </c>
      <c r="E252" s="226" t="s">
        <v>19</v>
      </c>
      <c r="F252" s="227" t="s">
        <v>162</v>
      </c>
      <c r="G252" s="225"/>
      <c r="H252" s="228">
        <v>1076.6990000000001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4" t="s">
        <v>125</v>
      </c>
      <c r="AU252" s="234" t="s">
        <v>72</v>
      </c>
      <c r="AV252" s="12" t="s">
        <v>120</v>
      </c>
      <c r="AW252" s="12" t="s">
        <v>33</v>
      </c>
      <c r="AX252" s="12" t="s">
        <v>80</v>
      </c>
      <c r="AY252" s="234" t="s">
        <v>121</v>
      </c>
    </row>
    <row r="253" s="2" customFormat="1" ht="49.05" customHeight="1">
      <c r="A253" s="37"/>
      <c r="B253" s="38"/>
      <c r="C253" s="175" t="s">
        <v>582</v>
      </c>
      <c r="D253" s="175" t="s">
        <v>115</v>
      </c>
      <c r="E253" s="176" t="s">
        <v>356</v>
      </c>
      <c r="F253" s="177" t="s">
        <v>357</v>
      </c>
      <c r="G253" s="178" t="s">
        <v>150</v>
      </c>
      <c r="H253" s="179">
        <v>2023.692</v>
      </c>
      <c r="I253" s="180"/>
      <c r="J253" s="181">
        <f>ROUND(I253*H253,2)</f>
        <v>0</v>
      </c>
      <c r="K253" s="177" t="s">
        <v>119</v>
      </c>
      <c r="L253" s="43"/>
      <c r="M253" s="182" t="s">
        <v>19</v>
      </c>
      <c r="N253" s="183" t="s">
        <v>43</v>
      </c>
      <c r="O253" s="83"/>
      <c r="P253" s="184">
        <f>O253*H253</f>
        <v>0</v>
      </c>
      <c r="Q253" s="184">
        <v>0</v>
      </c>
      <c r="R253" s="184">
        <f>Q253*H253</f>
        <v>0</v>
      </c>
      <c r="S253" s="184">
        <v>0</v>
      </c>
      <c r="T253" s="18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6" t="s">
        <v>120</v>
      </c>
      <c r="AT253" s="186" t="s">
        <v>115</v>
      </c>
      <c r="AU253" s="186" t="s">
        <v>72</v>
      </c>
      <c r="AY253" s="16" t="s">
        <v>121</v>
      </c>
      <c r="BE253" s="187">
        <f>IF(N253="základní",J253,0)</f>
        <v>0</v>
      </c>
      <c r="BF253" s="187">
        <f>IF(N253="snížená",J253,0)</f>
        <v>0</v>
      </c>
      <c r="BG253" s="187">
        <f>IF(N253="zákl. přenesená",J253,0)</f>
        <v>0</v>
      </c>
      <c r="BH253" s="187">
        <f>IF(N253="sníž. přenesená",J253,0)</f>
        <v>0</v>
      </c>
      <c r="BI253" s="187">
        <f>IF(N253="nulová",J253,0)</f>
        <v>0</v>
      </c>
      <c r="BJ253" s="16" t="s">
        <v>80</v>
      </c>
      <c r="BK253" s="187">
        <f>ROUND(I253*H253,2)</f>
        <v>0</v>
      </c>
      <c r="BL253" s="16" t="s">
        <v>120</v>
      </c>
      <c r="BM253" s="186" t="s">
        <v>583</v>
      </c>
    </row>
    <row r="254" s="2" customFormat="1">
      <c r="A254" s="37"/>
      <c r="B254" s="38"/>
      <c r="C254" s="39"/>
      <c r="D254" s="188" t="s">
        <v>123</v>
      </c>
      <c r="E254" s="39"/>
      <c r="F254" s="189" t="s">
        <v>359</v>
      </c>
      <c r="G254" s="39"/>
      <c r="H254" s="39"/>
      <c r="I254" s="190"/>
      <c r="J254" s="39"/>
      <c r="K254" s="39"/>
      <c r="L254" s="43"/>
      <c r="M254" s="191"/>
      <c r="N254" s="192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123</v>
      </c>
      <c r="AU254" s="16" t="s">
        <v>72</v>
      </c>
    </row>
    <row r="255" s="10" customFormat="1">
      <c r="A255" s="10"/>
      <c r="B255" s="193"/>
      <c r="C255" s="194"/>
      <c r="D255" s="188" t="s">
        <v>125</v>
      </c>
      <c r="E255" s="195" t="s">
        <v>19</v>
      </c>
      <c r="F255" s="196" t="s">
        <v>584</v>
      </c>
      <c r="G255" s="194"/>
      <c r="H255" s="197">
        <v>883.36199999999997</v>
      </c>
      <c r="I255" s="198"/>
      <c r="J255" s="194"/>
      <c r="K255" s="194"/>
      <c r="L255" s="199"/>
      <c r="M255" s="200"/>
      <c r="N255" s="201"/>
      <c r="O255" s="201"/>
      <c r="P255" s="201"/>
      <c r="Q255" s="201"/>
      <c r="R255" s="201"/>
      <c r="S255" s="201"/>
      <c r="T255" s="202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T255" s="203" t="s">
        <v>125</v>
      </c>
      <c r="AU255" s="203" t="s">
        <v>72</v>
      </c>
      <c r="AV255" s="10" t="s">
        <v>82</v>
      </c>
      <c r="AW255" s="10" t="s">
        <v>33</v>
      </c>
      <c r="AX255" s="10" t="s">
        <v>72</v>
      </c>
      <c r="AY255" s="203" t="s">
        <v>121</v>
      </c>
    </row>
    <row r="256" s="10" customFormat="1">
      <c r="A256" s="10"/>
      <c r="B256" s="193"/>
      <c r="C256" s="194"/>
      <c r="D256" s="188" t="s">
        <v>125</v>
      </c>
      <c r="E256" s="195" t="s">
        <v>19</v>
      </c>
      <c r="F256" s="196" t="s">
        <v>580</v>
      </c>
      <c r="G256" s="194"/>
      <c r="H256" s="197">
        <v>1007.8200000000001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T256" s="203" t="s">
        <v>125</v>
      </c>
      <c r="AU256" s="203" t="s">
        <v>72</v>
      </c>
      <c r="AV256" s="10" t="s">
        <v>82</v>
      </c>
      <c r="AW256" s="10" t="s">
        <v>33</v>
      </c>
      <c r="AX256" s="10" t="s">
        <v>72</v>
      </c>
      <c r="AY256" s="203" t="s">
        <v>121</v>
      </c>
    </row>
    <row r="257" s="10" customFormat="1">
      <c r="A257" s="10"/>
      <c r="B257" s="193"/>
      <c r="C257" s="194"/>
      <c r="D257" s="188" t="s">
        <v>125</v>
      </c>
      <c r="E257" s="195" t="s">
        <v>19</v>
      </c>
      <c r="F257" s="196" t="s">
        <v>585</v>
      </c>
      <c r="G257" s="194"/>
      <c r="H257" s="197">
        <v>63.631</v>
      </c>
      <c r="I257" s="198"/>
      <c r="J257" s="194"/>
      <c r="K257" s="194"/>
      <c r="L257" s="199"/>
      <c r="M257" s="200"/>
      <c r="N257" s="201"/>
      <c r="O257" s="201"/>
      <c r="P257" s="201"/>
      <c r="Q257" s="201"/>
      <c r="R257" s="201"/>
      <c r="S257" s="201"/>
      <c r="T257" s="202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T257" s="203" t="s">
        <v>125</v>
      </c>
      <c r="AU257" s="203" t="s">
        <v>72</v>
      </c>
      <c r="AV257" s="10" t="s">
        <v>82</v>
      </c>
      <c r="AW257" s="10" t="s">
        <v>33</v>
      </c>
      <c r="AX257" s="10" t="s">
        <v>72</v>
      </c>
      <c r="AY257" s="203" t="s">
        <v>121</v>
      </c>
    </row>
    <row r="258" s="10" customFormat="1">
      <c r="A258" s="10"/>
      <c r="B258" s="193"/>
      <c r="C258" s="194"/>
      <c r="D258" s="188" t="s">
        <v>125</v>
      </c>
      <c r="E258" s="195" t="s">
        <v>19</v>
      </c>
      <c r="F258" s="196" t="s">
        <v>586</v>
      </c>
      <c r="G258" s="194"/>
      <c r="H258" s="197">
        <v>68.879000000000005</v>
      </c>
      <c r="I258" s="198"/>
      <c r="J258" s="194"/>
      <c r="K258" s="194"/>
      <c r="L258" s="199"/>
      <c r="M258" s="200"/>
      <c r="N258" s="201"/>
      <c r="O258" s="201"/>
      <c r="P258" s="201"/>
      <c r="Q258" s="201"/>
      <c r="R258" s="201"/>
      <c r="S258" s="201"/>
      <c r="T258" s="202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T258" s="203" t="s">
        <v>125</v>
      </c>
      <c r="AU258" s="203" t="s">
        <v>72</v>
      </c>
      <c r="AV258" s="10" t="s">
        <v>82</v>
      </c>
      <c r="AW258" s="10" t="s">
        <v>33</v>
      </c>
      <c r="AX258" s="10" t="s">
        <v>72</v>
      </c>
      <c r="AY258" s="203" t="s">
        <v>121</v>
      </c>
    </row>
    <row r="259" s="12" customFormat="1">
      <c r="A259" s="12"/>
      <c r="B259" s="224"/>
      <c r="C259" s="225"/>
      <c r="D259" s="188" t="s">
        <v>125</v>
      </c>
      <c r="E259" s="226" t="s">
        <v>19</v>
      </c>
      <c r="F259" s="227" t="s">
        <v>162</v>
      </c>
      <c r="G259" s="225"/>
      <c r="H259" s="228">
        <v>2023.692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34" t="s">
        <v>125</v>
      </c>
      <c r="AU259" s="234" t="s">
        <v>72</v>
      </c>
      <c r="AV259" s="12" t="s">
        <v>120</v>
      </c>
      <c r="AW259" s="12" t="s">
        <v>33</v>
      </c>
      <c r="AX259" s="12" t="s">
        <v>80</v>
      </c>
      <c r="AY259" s="234" t="s">
        <v>121</v>
      </c>
    </row>
    <row r="260" s="2" customFormat="1" ht="55.5" customHeight="1">
      <c r="A260" s="37"/>
      <c r="B260" s="38"/>
      <c r="C260" s="175" t="s">
        <v>587</v>
      </c>
      <c r="D260" s="175" t="s">
        <v>115</v>
      </c>
      <c r="E260" s="176" t="s">
        <v>364</v>
      </c>
      <c r="F260" s="177" t="s">
        <v>365</v>
      </c>
      <c r="G260" s="178" t="s">
        <v>150</v>
      </c>
      <c r="H260" s="179">
        <v>31887.080999999998</v>
      </c>
      <c r="I260" s="180"/>
      <c r="J260" s="181">
        <f>ROUND(I260*H260,2)</f>
        <v>0</v>
      </c>
      <c r="K260" s="177" t="s">
        <v>119</v>
      </c>
      <c r="L260" s="43"/>
      <c r="M260" s="182" t="s">
        <v>19</v>
      </c>
      <c r="N260" s="183" t="s">
        <v>43</v>
      </c>
      <c r="O260" s="83"/>
      <c r="P260" s="184">
        <f>O260*H260</f>
        <v>0</v>
      </c>
      <c r="Q260" s="184">
        <v>0</v>
      </c>
      <c r="R260" s="184">
        <f>Q260*H260</f>
        <v>0</v>
      </c>
      <c r="S260" s="184">
        <v>0</v>
      </c>
      <c r="T260" s="18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6" t="s">
        <v>120</v>
      </c>
      <c r="AT260" s="186" t="s">
        <v>115</v>
      </c>
      <c r="AU260" s="186" t="s">
        <v>72</v>
      </c>
      <c r="AY260" s="16" t="s">
        <v>121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6" t="s">
        <v>80</v>
      </c>
      <c r="BK260" s="187">
        <f>ROUND(I260*H260,2)</f>
        <v>0</v>
      </c>
      <c r="BL260" s="16" t="s">
        <v>120</v>
      </c>
      <c r="BM260" s="186" t="s">
        <v>588</v>
      </c>
    </row>
    <row r="261" s="2" customFormat="1">
      <c r="A261" s="37"/>
      <c r="B261" s="38"/>
      <c r="C261" s="39"/>
      <c r="D261" s="188" t="s">
        <v>123</v>
      </c>
      <c r="E261" s="39"/>
      <c r="F261" s="189" t="s">
        <v>367</v>
      </c>
      <c r="G261" s="39"/>
      <c r="H261" s="39"/>
      <c r="I261" s="190"/>
      <c r="J261" s="39"/>
      <c r="K261" s="39"/>
      <c r="L261" s="43"/>
      <c r="M261" s="191"/>
      <c r="N261" s="192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123</v>
      </c>
      <c r="AU261" s="16" t="s">
        <v>72</v>
      </c>
    </row>
    <row r="262" s="10" customFormat="1">
      <c r="A262" s="10"/>
      <c r="B262" s="193"/>
      <c r="C262" s="194"/>
      <c r="D262" s="188" t="s">
        <v>125</v>
      </c>
      <c r="E262" s="195" t="s">
        <v>19</v>
      </c>
      <c r="F262" s="196" t="s">
        <v>589</v>
      </c>
      <c r="G262" s="194"/>
      <c r="H262" s="197">
        <v>29150.948</v>
      </c>
      <c r="I262" s="198"/>
      <c r="J262" s="194"/>
      <c r="K262" s="194"/>
      <c r="L262" s="199"/>
      <c r="M262" s="200"/>
      <c r="N262" s="201"/>
      <c r="O262" s="201"/>
      <c r="P262" s="201"/>
      <c r="Q262" s="201"/>
      <c r="R262" s="201"/>
      <c r="S262" s="201"/>
      <c r="T262" s="202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T262" s="203" t="s">
        <v>125</v>
      </c>
      <c r="AU262" s="203" t="s">
        <v>72</v>
      </c>
      <c r="AV262" s="10" t="s">
        <v>82</v>
      </c>
      <c r="AW262" s="10" t="s">
        <v>33</v>
      </c>
      <c r="AX262" s="10" t="s">
        <v>72</v>
      </c>
      <c r="AY262" s="203" t="s">
        <v>121</v>
      </c>
    </row>
    <row r="263" s="10" customFormat="1">
      <c r="A263" s="10"/>
      <c r="B263" s="193"/>
      <c r="C263" s="194"/>
      <c r="D263" s="188" t="s">
        <v>125</v>
      </c>
      <c r="E263" s="195" t="s">
        <v>19</v>
      </c>
      <c r="F263" s="196" t="s">
        <v>590</v>
      </c>
      <c r="G263" s="194"/>
      <c r="H263" s="197">
        <v>2736.1329999999998</v>
      </c>
      <c r="I263" s="198"/>
      <c r="J263" s="194"/>
      <c r="K263" s="194"/>
      <c r="L263" s="199"/>
      <c r="M263" s="200"/>
      <c r="N263" s="201"/>
      <c r="O263" s="201"/>
      <c r="P263" s="201"/>
      <c r="Q263" s="201"/>
      <c r="R263" s="201"/>
      <c r="S263" s="201"/>
      <c r="T263" s="202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T263" s="203" t="s">
        <v>125</v>
      </c>
      <c r="AU263" s="203" t="s">
        <v>72</v>
      </c>
      <c r="AV263" s="10" t="s">
        <v>82</v>
      </c>
      <c r="AW263" s="10" t="s">
        <v>33</v>
      </c>
      <c r="AX263" s="10" t="s">
        <v>72</v>
      </c>
      <c r="AY263" s="203" t="s">
        <v>121</v>
      </c>
    </row>
    <row r="264" s="12" customFormat="1">
      <c r="A264" s="12"/>
      <c r="B264" s="224"/>
      <c r="C264" s="225"/>
      <c r="D264" s="188" t="s">
        <v>125</v>
      </c>
      <c r="E264" s="226" t="s">
        <v>19</v>
      </c>
      <c r="F264" s="227" t="s">
        <v>162</v>
      </c>
      <c r="G264" s="225"/>
      <c r="H264" s="228">
        <v>31887.080999999998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34" t="s">
        <v>125</v>
      </c>
      <c r="AU264" s="234" t="s">
        <v>72</v>
      </c>
      <c r="AV264" s="12" t="s">
        <v>120</v>
      </c>
      <c r="AW264" s="12" t="s">
        <v>33</v>
      </c>
      <c r="AX264" s="12" t="s">
        <v>80</v>
      </c>
      <c r="AY264" s="234" t="s">
        <v>121</v>
      </c>
    </row>
    <row r="265" s="2" customFormat="1" ht="37.8" customHeight="1">
      <c r="A265" s="37"/>
      <c r="B265" s="38"/>
      <c r="C265" s="175" t="s">
        <v>591</v>
      </c>
      <c r="D265" s="175" t="s">
        <v>115</v>
      </c>
      <c r="E265" s="176" t="s">
        <v>371</v>
      </c>
      <c r="F265" s="177" t="s">
        <v>372</v>
      </c>
      <c r="G265" s="178" t="s">
        <v>150</v>
      </c>
      <c r="H265" s="179">
        <v>8100.1130000000003</v>
      </c>
      <c r="I265" s="180"/>
      <c r="J265" s="181">
        <f>ROUND(I265*H265,2)</f>
        <v>0</v>
      </c>
      <c r="K265" s="177" t="s">
        <v>119</v>
      </c>
      <c r="L265" s="43"/>
      <c r="M265" s="182" t="s">
        <v>19</v>
      </c>
      <c r="N265" s="183" t="s">
        <v>43</v>
      </c>
      <c r="O265" s="83"/>
      <c r="P265" s="184">
        <f>O265*H265</f>
        <v>0</v>
      </c>
      <c r="Q265" s="184">
        <v>0</v>
      </c>
      <c r="R265" s="184">
        <f>Q265*H265</f>
        <v>0</v>
      </c>
      <c r="S265" s="184">
        <v>0</v>
      </c>
      <c r="T265" s="18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6" t="s">
        <v>120</v>
      </c>
      <c r="AT265" s="186" t="s">
        <v>115</v>
      </c>
      <c r="AU265" s="186" t="s">
        <v>72</v>
      </c>
      <c r="AY265" s="16" t="s">
        <v>121</v>
      </c>
      <c r="BE265" s="187">
        <f>IF(N265="základní",J265,0)</f>
        <v>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6" t="s">
        <v>80</v>
      </c>
      <c r="BK265" s="187">
        <f>ROUND(I265*H265,2)</f>
        <v>0</v>
      </c>
      <c r="BL265" s="16" t="s">
        <v>120</v>
      </c>
      <c r="BM265" s="186" t="s">
        <v>592</v>
      </c>
    </row>
    <row r="266" s="2" customFormat="1">
      <c r="A266" s="37"/>
      <c r="B266" s="38"/>
      <c r="C266" s="39"/>
      <c r="D266" s="188" t="s">
        <v>123</v>
      </c>
      <c r="E266" s="39"/>
      <c r="F266" s="189" t="s">
        <v>374</v>
      </c>
      <c r="G266" s="39"/>
      <c r="H266" s="39"/>
      <c r="I266" s="190"/>
      <c r="J266" s="39"/>
      <c r="K266" s="39"/>
      <c r="L266" s="43"/>
      <c r="M266" s="191"/>
      <c r="N266" s="192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123</v>
      </c>
      <c r="AU266" s="16" t="s">
        <v>72</v>
      </c>
    </row>
    <row r="267" s="10" customFormat="1">
      <c r="A267" s="10"/>
      <c r="B267" s="193"/>
      <c r="C267" s="194"/>
      <c r="D267" s="188" t="s">
        <v>125</v>
      </c>
      <c r="E267" s="195" t="s">
        <v>19</v>
      </c>
      <c r="F267" s="196" t="s">
        <v>593</v>
      </c>
      <c r="G267" s="194"/>
      <c r="H267" s="197">
        <v>1725.653</v>
      </c>
      <c r="I267" s="198"/>
      <c r="J267" s="194"/>
      <c r="K267" s="194"/>
      <c r="L267" s="199"/>
      <c r="M267" s="200"/>
      <c r="N267" s="201"/>
      <c r="O267" s="201"/>
      <c r="P267" s="201"/>
      <c r="Q267" s="201"/>
      <c r="R267" s="201"/>
      <c r="S267" s="201"/>
      <c r="T267" s="202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T267" s="203" t="s">
        <v>125</v>
      </c>
      <c r="AU267" s="203" t="s">
        <v>72</v>
      </c>
      <c r="AV267" s="10" t="s">
        <v>82</v>
      </c>
      <c r="AW267" s="10" t="s">
        <v>33</v>
      </c>
      <c r="AX267" s="10" t="s">
        <v>72</v>
      </c>
      <c r="AY267" s="203" t="s">
        <v>121</v>
      </c>
    </row>
    <row r="268" s="10" customFormat="1">
      <c r="A268" s="10"/>
      <c r="B268" s="193"/>
      <c r="C268" s="194"/>
      <c r="D268" s="188" t="s">
        <v>125</v>
      </c>
      <c r="E268" s="195" t="s">
        <v>19</v>
      </c>
      <c r="F268" s="196" t="s">
        <v>594</v>
      </c>
      <c r="G268" s="194"/>
      <c r="H268" s="197">
        <v>1320.96</v>
      </c>
      <c r="I268" s="198"/>
      <c r="J268" s="194"/>
      <c r="K268" s="194"/>
      <c r="L268" s="199"/>
      <c r="M268" s="200"/>
      <c r="N268" s="201"/>
      <c r="O268" s="201"/>
      <c r="P268" s="201"/>
      <c r="Q268" s="201"/>
      <c r="R268" s="201"/>
      <c r="S268" s="201"/>
      <c r="T268" s="202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T268" s="203" t="s">
        <v>125</v>
      </c>
      <c r="AU268" s="203" t="s">
        <v>72</v>
      </c>
      <c r="AV268" s="10" t="s">
        <v>82</v>
      </c>
      <c r="AW268" s="10" t="s">
        <v>33</v>
      </c>
      <c r="AX268" s="10" t="s">
        <v>72</v>
      </c>
      <c r="AY268" s="203" t="s">
        <v>121</v>
      </c>
    </row>
    <row r="269" s="10" customFormat="1">
      <c r="A269" s="10"/>
      <c r="B269" s="193"/>
      <c r="C269" s="194"/>
      <c r="D269" s="188" t="s">
        <v>125</v>
      </c>
      <c r="E269" s="195" t="s">
        <v>19</v>
      </c>
      <c r="F269" s="196" t="s">
        <v>595</v>
      </c>
      <c r="G269" s="194"/>
      <c r="H269" s="197">
        <v>1.9259999999999999</v>
      </c>
      <c r="I269" s="198"/>
      <c r="J269" s="194"/>
      <c r="K269" s="194"/>
      <c r="L269" s="199"/>
      <c r="M269" s="200"/>
      <c r="N269" s="201"/>
      <c r="O269" s="201"/>
      <c r="P269" s="201"/>
      <c r="Q269" s="201"/>
      <c r="R269" s="201"/>
      <c r="S269" s="201"/>
      <c r="T269" s="202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T269" s="203" t="s">
        <v>125</v>
      </c>
      <c r="AU269" s="203" t="s">
        <v>72</v>
      </c>
      <c r="AV269" s="10" t="s">
        <v>82</v>
      </c>
      <c r="AW269" s="10" t="s">
        <v>33</v>
      </c>
      <c r="AX269" s="10" t="s">
        <v>72</v>
      </c>
      <c r="AY269" s="203" t="s">
        <v>121</v>
      </c>
    </row>
    <row r="270" s="10" customFormat="1">
      <c r="A270" s="10"/>
      <c r="B270" s="193"/>
      <c r="C270" s="194"/>
      <c r="D270" s="188" t="s">
        <v>125</v>
      </c>
      <c r="E270" s="195" t="s">
        <v>19</v>
      </c>
      <c r="F270" s="196" t="s">
        <v>596</v>
      </c>
      <c r="G270" s="194"/>
      <c r="H270" s="197">
        <v>4</v>
      </c>
      <c r="I270" s="198"/>
      <c r="J270" s="194"/>
      <c r="K270" s="194"/>
      <c r="L270" s="199"/>
      <c r="M270" s="200"/>
      <c r="N270" s="201"/>
      <c r="O270" s="201"/>
      <c r="P270" s="201"/>
      <c r="Q270" s="201"/>
      <c r="R270" s="201"/>
      <c r="S270" s="201"/>
      <c r="T270" s="202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T270" s="203" t="s">
        <v>125</v>
      </c>
      <c r="AU270" s="203" t="s">
        <v>72</v>
      </c>
      <c r="AV270" s="10" t="s">
        <v>82</v>
      </c>
      <c r="AW270" s="10" t="s">
        <v>33</v>
      </c>
      <c r="AX270" s="10" t="s">
        <v>72</v>
      </c>
      <c r="AY270" s="203" t="s">
        <v>121</v>
      </c>
    </row>
    <row r="271" s="10" customFormat="1">
      <c r="A271" s="10"/>
      <c r="B271" s="193"/>
      <c r="C271" s="194"/>
      <c r="D271" s="188" t="s">
        <v>125</v>
      </c>
      <c r="E271" s="195" t="s">
        <v>19</v>
      </c>
      <c r="F271" s="196" t="s">
        <v>597</v>
      </c>
      <c r="G271" s="194"/>
      <c r="H271" s="197">
        <v>0.052999999999999998</v>
      </c>
      <c r="I271" s="198"/>
      <c r="J271" s="194"/>
      <c r="K271" s="194"/>
      <c r="L271" s="199"/>
      <c r="M271" s="200"/>
      <c r="N271" s="201"/>
      <c r="O271" s="201"/>
      <c r="P271" s="201"/>
      <c r="Q271" s="201"/>
      <c r="R271" s="201"/>
      <c r="S271" s="201"/>
      <c r="T271" s="202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T271" s="203" t="s">
        <v>125</v>
      </c>
      <c r="AU271" s="203" t="s">
        <v>72</v>
      </c>
      <c r="AV271" s="10" t="s">
        <v>82</v>
      </c>
      <c r="AW271" s="10" t="s">
        <v>33</v>
      </c>
      <c r="AX271" s="10" t="s">
        <v>72</v>
      </c>
      <c r="AY271" s="203" t="s">
        <v>121</v>
      </c>
    </row>
    <row r="272" s="10" customFormat="1">
      <c r="A272" s="10"/>
      <c r="B272" s="193"/>
      <c r="C272" s="194"/>
      <c r="D272" s="188" t="s">
        <v>125</v>
      </c>
      <c r="E272" s="195" t="s">
        <v>19</v>
      </c>
      <c r="F272" s="196" t="s">
        <v>598</v>
      </c>
      <c r="G272" s="194"/>
      <c r="H272" s="197">
        <v>83.611999999999995</v>
      </c>
      <c r="I272" s="198"/>
      <c r="J272" s="194"/>
      <c r="K272" s="194"/>
      <c r="L272" s="199"/>
      <c r="M272" s="200"/>
      <c r="N272" s="201"/>
      <c r="O272" s="201"/>
      <c r="P272" s="201"/>
      <c r="Q272" s="201"/>
      <c r="R272" s="201"/>
      <c r="S272" s="201"/>
      <c r="T272" s="202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T272" s="203" t="s">
        <v>125</v>
      </c>
      <c r="AU272" s="203" t="s">
        <v>72</v>
      </c>
      <c r="AV272" s="10" t="s">
        <v>82</v>
      </c>
      <c r="AW272" s="10" t="s">
        <v>33</v>
      </c>
      <c r="AX272" s="10" t="s">
        <v>72</v>
      </c>
      <c r="AY272" s="203" t="s">
        <v>121</v>
      </c>
    </row>
    <row r="273" s="10" customFormat="1">
      <c r="A273" s="10"/>
      <c r="B273" s="193"/>
      <c r="C273" s="194"/>
      <c r="D273" s="188" t="s">
        <v>125</v>
      </c>
      <c r="E273" s="195" t="s">
        <v>19</v>
      </c>
      <c r="F273" s="196" t="s">
        <v>599</v>
      </c>
      <c r="G273" s="194"/>
      <c r="H273" s="197">
        <v>83.599999999999994</v>
      </c>
      <c r="I273" s="198"/>
      <c r="J273" s="194"/>
      <c r="K273" s="194"/>
      <c r="L273" s="199"/>
      <c r="M273" s="200"/>
      <c r="N273" s="201"/>
      <c r="O273" s="201"/>
      <c r="P273" s="201"/>
      <c r="Q273" s="201"/>
      <c r="R273" s="201"/>
      <c r="S273" s="201"/>
      <c r="T273" s="202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T273" s="203" t="s">
        <v>125</v>
      </c>
      <c r="AU273" s="203" t="s">
        <v>72</v>
      </c>
      <c r="AV273" s="10" t="s">
        <v>82</v>
      </c>
      <c r="AW273" s="10" t="s">
        <v>33</v>
      </c>
      <c r="AX273" s="10" t="s">
        <v>72</v>
      </c>
      <c r="AY273" s="203" t="s">
        <v>121</v>
      </c>
    </row>
    <row r="274" s="10" customFormat="1">
      <c r="A274" s="10"/>
      <c r="B274" s="193"/>
      <c r="C274" s="194"/>
      <c r="D274" s="188" t="s">
        <v>125</v>
      </c>
      <c r="E274" s="195" t="s">
        <v>19</v>
      </c>
      <c r="F274" s="196" t="s">
        <v>600</v>
      </c>
      <c r="G274" s="194"/>
      <c r="H274" s="197">
        <v>2432</v>
      </c>
      <c r="I274" s="198"/>
      <c r="J274" s="194"/>
      <c r="K274" s="194"/>
      <c r="L274" s="199"/>
      <c r="M274" s="200"/>
      <c r="N274" s="201"/>
      <c r="O274" s="201"/>
      <c r="P274" s="201"/>
      <c r="Q274" s="201"/>
      <c r="R274" s="201"/>
      <c r="S274" s="201"/>
      <c r="T274" s="202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T274" s="203" t="s">
        <v>125</v>
      </c>
      <c r="AU274" s="203" t="s">
        <v>72</v>
      </c>
      <c r="AV274" s="10" t="s">
        <v>82</v>
      </c>
      <c r="AW274" s="10" t="s">
        <v>33</v>
      </c>
      <c r="AX274" s="10" t="s">
        <v>72</v>
      </c>
      <c r="AY274" s="203" t="s">
        <v>121</v>
      </c>
    </row>
    <row r="275" s="10" customFormat="1">
      <c r="A275" s="10"/>
      <c r="B275" s="193"/>
      <c r="C275" s="194"/>
      <c r="D275" s="188" t="s">
        <v>125</v>
      </c>
      <c r="E275" s="195" t="s">
        <v>19</v>
      </c>
      <c r="F275" s="196" t="s">
        <v>601</v>
      </c>
      <c r="G275" s="194"/>
      <c r="H275" s="197">
        <v>2432</v>
      </c>
      <c r="I275" s="198"/>
      <c r="J275" s="194"/>
      <c r="K275" s="194"/>
      <c r="L275" s="199"/>
      <c r="M275" s="200"/>
      <c r="N275" s="201"/>
      <c r="O275" s="201"/>
      <c r="P275" s="201"/>
      <c r="Q275" s="201"/>
      <c r="R275" s="201"/>
      <c r="S275" s="201"/>
      <c r="T275" s="202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T275" s="203" t="s">
        <v>125</v>
      </c>
      <c r="AU275" s="203" t="s">
        <v>72</v>
      </c>
      <c r="AV275" s="10" t="s">
        <v>82</v>
      </c>
      <c r="AW275" s="10" t="s">
        <v>33</v>
      </c>
      <c r="AX275" s="10" t="s">
        <v>72</v>
      </c>
      <c r="AY275" s="203" t="s">
        <v>121</v>
      </c>
    </row>
    <row r="276" s="11" customFormat="1">
      <c r="A276" s="11"/>
      <c r="B276" s="204"/>
      <c r="C276" s="205"/>
      <c r="D276" s="188" t="s">
        <v>125</v>
      </c>
      <c r="E276" s="206" t="s">
        <v>19</v>
      </c>
      <c r="F276" s="207" t="s">
        <v>602</v>
      </c>
      <c r="G276" s="205"/>
      <c r="H276" s="206" t="s">
        <v>19</v>
      </c>
      <c r="I276" s="208"/>
      <c r="J276" s="205"/>
      <c r="K276" s="205"/>
      <c r="L276" s="209"/>
      <c r="M276" s="210"/>
      <c r="N276" s="211"/>
      <c r="O276" s="211"/>
      <c r="P276" s="211"/>
      <c r="Q276" s="211"/>
      <c r="R276" s="211"/>
      <c r="S276" s="211"/>
      <c r="T276" s="212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T276" s="213" t="s">
        <v>125</v>
      </c>
      <c r="AU276" s="213" t="s">
        <v>72</v>
      </c>
      <c r="AV276" s="11" t="s">
        <v>80</v>
      </c>
      <c r="AW276" s="11" t="s">
        <v>33</v>
      </c>
      <c r="AX276" s="11" t="s">
        <v>72</v>
      </c>
      <c r="AY276" s="213" t="s">
        <v>121</v>
      </c>
    </row>
    <row r="277" s="10" customFormat="1">
      <c r="A277" s="10"/>
      <c r="B277" s="193"/>
      <c r="C277" s="194"/>
      <c r="D277" s="188" t="s">
        <v>125</v>
      </c>
      <c r="E277" s="195" t="s">
        <v>19</v>
      </c>
      <c r="F277" s="196" t="s">
        <v>603</v>
      </c>
      <c r="G277" s="194"/>
      <c r="H277" s="197">
        <v>15.026</v>
      </c>
      <c r="I277" s="198"/>
      <c r="J277" s="194"/>
      <c r="K277" s="194"/>
      <c r="L277" s="199"/>
      <c r="M277" s="200"/>
      <c r="N277" s="201"/>
      <c r="O277" s="201"/>
      <c r="P277" s="201"/>
      <c r="Q277" s="201"/>
      <c r="R277" s="201"/>
      <c r="S277" s="201"/>
      <c r="T277" s="202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T277" s="203" t="s">
        <v>125</v>
      </c>
      <c r="AU277" s="203" t="s">
        <v>72</v>
      </c>
      <c r="AV277" s="10" t="s">
        <v>82</v>
      </c>
      <c r="AW277" s="10" t="s">
        <v>33</v>
      </c>
      <c r="AX277" s="10" t="s">
        <v>72</v>
      </c>
      <c r="AY277" s="203" t="s">
        <v>121</v>
      </c>
    </row>
    <row r="278" s="10" customFormat="1">
      <c r="A278" s="10"/>
      <c r="B278" s="193"/>
      <c r="C278" s="194"/>
      <c r="D278" s="188" t="s">
        <v>125</v>
      </c>
      <c r="E278" s="195" t="s">
        <v>19</v>
      </c>
      <c r="F278" s="196" t="s">
        <v>604</v>
      </c>
      <c r="G278" s="194"/>
      <c r="H278" s="197">
        <v>1.2829999999999999</v>
      </c>
      <c r="I278" s="198"/>
      <c r="J278" s="194"/>
      <c r="K278" s="194"/>
      <c r="L278" s="199"/>
      <c r="M278" s="200"/>
      <c r="N278" s="201"/>
      <c r="O278" s="201"/>
      <c r="P278" s="201"/>
      <c r="Q278" s="201"/>
      <c r="R278" s="201"/>
      <c r="S278" s="201"/>
      <c r="T278" s="202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T278" s="203" t="s">
        <v>125</v>
      </c>
      <c r="AU278" s="203" t="s">
        <v>72</v>
      </c>
      <c r="AV278" s="10" t="s">
        <v>82</v>
      </c>
      <c r="AW278" s="10" t="s">
        <v>33</v>
      </c>
      <c r="AX278" s="10" t="s">
        <v>72</v>
      </c>
      <c r="AY278" s="203" t="s">
        <v>121</v>
      </c>
    </row>
    <row r="279" s="12" customFormat="1">
      <c r="A279" s="12"/>
      <c r="B279" s="224"/>
      <c r="C279" s="225"/>
      <c r="D279" s="188" t="s">
        <v>125</v>
      </c>
      <c r="E279" s="226" t="s">
        <v>19</v>
      </c>
      <c r="F279" s="227" t="s">
        <v>162</v>
      </c>
      <c r="G279" s="225"/>
      <c r="H279" s="228">
        <v>8100.1130000000003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34" t="s">
        <v>125</v>
      </c>
      <c r="AU279" s="234" t="s">
        <v>72</v>
      </c>
      <c r="AV279" s="12" t="s">
        <v>120</v>
      </c>
      <c r="AW279" s="12" t="s">
        <v>33</v>
      </c>
      <c r="AX279" s="12" t="s">
        <v>80</v>
      </c>
      <c r="AY279" s="234" t="s">
        <v>121</v>
      </c>
    </row>
    <row r="280" s="2" customFormat="1" ht="37.8" customHeight="1">
      <c r="A280" s="37"/>
      <c r="B280" s="38"/>
      <c r="C280" s="175" t="s">
        <v>605</v>
      </c>
      <c r="D280" s="175" t="s">
        <v>115</v>
      </c>
      <c r="E280" s="176" t="s">
        <v>383</v>
      </c>
      <c r="F280" s="177" t="s">
        <v>384</v>
      </c>
      <c r="G280" s="178" t="s">
        <v>150</v>
      </c>
      <c r="H280" s="179">
        <v>32867.127</v>
      </c>
      <c r="I280" s="180"/>
      <c r="J280" s="181">
        <f>ROUND(I280*H280,2)</f>
        <v>0</v>
      </c>
      <c r="K280" s="177" t="s">
        <v>119</v>
      </c>
      <c r="L280" s="43"/>
      <c r="M280" s="182" t="s">
        <v>19</v>
      </c>
      <c r="N280" s="183" t="s">
        <v>43</v>
      </c>
      <c r="O280" s="83"/>
      <c r="P280" s="184">
        <f>O280*H280</f>
        <v>0</v>
      </c>
      <c r="Q280" s="184">
        <v>0</v>
      </c>
      <c r="R280" s="184">
        <f>Q280*H280</f>
        <v>0</v>
      </c>
      <c r="S280" s="184">
        <v>0</v>
      </c>
      <c r="T280" s="18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6" t="s">
        <v>120</v>
      </c>
      <c r="AT280" s="186" t="s">
        <v>115</v>
      </c>
      <c r="AU280" s="186" t="s">
        <v>72</v>
      </c>
      <c r="AY280" s="16" t="s">
        <v>121</v>
      </c>
      <c r="BE280" s="187">
        <f>IF(N280="základní",J280,0)</f>
        <v>0</v>
      </c>
      <c r="BF280" s="187">
        <f>IF(N280="snížená",J280,0)</f>
        <v>0</v>
      </c>
      <c r="BG280" s="187">
        <f>IF(N280="zákl. přenesená",J280,0)</f>
        <v>0</v>
      </c>
      <c r="BH280" s="187">
        <f>IF(N280="sníž. přenesená",J280,0)</f>
        <v>0</v>
      </c>
      <c r="BI280" s="187">
        <f>IF(N280="nulová",J280,0)</f>
        <v>0</v>
      </c>
      <c r="BJ280" s="16" t="s">
        <v>80</v>
      </c>
      <c r="BK280" s="187">
        <f>ROUND(I280*H280,2)</f>
        <v>0</v>
      </c>
      <c r="BL280" s="16" t="s">
        <v>120</v>
      </c>
      <c r="BM280" s="186" t="s">
        <v>606</v>
      </c>
    </row>
    <row r="281" s="2" customFormat="1">
      <c r="A281" s="37"/>
      <c r="B281" s="38"/>
      <c r="C281" s="39"/>
      <c r="D281" s="188" t="s">
        <v>123</v>
      </c>
      <c r="E281" s="39"/>
      <c r="F281" s="189" t="s">
        <v>386</v>
      </c>
      <c r="G281" s="39"/>
      <c r="H281" s="39"/>
      <c r="I281" s="190"/>
      <c r="J281" s="39"/>
      <c r="K281" s="39"/>
      <c r="L281" s="43"/>
      <c r="M281" s="191"/>
      <c r="N281" s="192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123</v>
      </c>
      <c r="AU281" s="16" t="s">
        <v>72</v>
      </c>
    </row>
    <row r="282" s="10" customFormat="1">
      <c r="A282" s="10"/>
      <c r="B282" s="193"/>
      <c r="C282" s="194"/>
      <c r="D282" s="188" t="s">
        <v>125</v>
      </c>
      <c r="E282" s="195" t="s">
        <v>19</v>
      </c>
      <c r="F282" s="196" t="s">
        <v>607</v>
      </c>
      <c r="G282" s="194"/>
      <c r="H282" s="197">
        <v>16740.103999999999</v>
      </c>
      <c r="I282" s="198"/>
      <c r="J282" s="194"/>
      <c r="K282" s="194"/>
      <c r="L282" s="199"/>
      <c r="M282" s="200"/>
      <c r="N282" s="201"/>
      <c r="O282" s="201"/>
      <c r="P282" s="201"/>
      <c r="Q282" s="201"/>
      <c r="R282" s="201"/>
      <c r="S282" s="201"/>
      <c r="T282" s="202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T282" s="203" t="s">
        <v>125</v>
      </c>
      <c r="AU282" s="203" t="s">
        <v>72</v>
      </c>
      <c r="AV282" s="10" t="s">
        <v>82</v>
      </c>
      <c r="AW282" s="10" t="s">
        <v>33</v>
      </c>
      <c r="AX282" s="10" t="s">
        <v>72</v>
      </c>
      <c r="AY282" s="203" t="s">
        <v>121</v>
      </c>
    </row>
    <row r="283" s="10" customFormat="1">
      <c r="A283" s="10"/>
      <c r="B283" s="193"/>
      <c r="C283" s="194"/>
      <c r="D283" s="188" t="s">
        <v>125</v>
      </c>
      <c r="E283" s="195" t="s">
        <v>19</v>
      </c>
      <c r="F283" s="196" t="s">
        <v>608</v>
      </c>
      <c r="G283" s="194"/>
      <c r="H283" s="197">
        <v>5283.8400000000001</v>
      </c>
      <c r="I283" s="198"/>
      <c r="J283" s="194"/>
      <c r="K283" s="194"/>
      <c r="L283" s="199"/>
      <c r="M283" s="200"/>
      <c r="N283" s="201"/>
      <c r="O283" s="201"/>
      <c r="P283" s="201"/>
      <c r="Q283" s="201"/>
      <c r="R283" s="201"/>
      <c r="S283" s="201"/>
      <c r="T283" s="202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T283" s="203" t="s">
        <v>125</v>
      </c>
      <c r="AU283" s="203" t="s">
        <v>72</v>
      </c>
      <c r="AV283" s="10" t="s">
        <v>82</v>
      </c>
      <c r="AW283" s="10" t="s">
        <v>33</v>
      </c>
      <c r="AX283" s="10" t="s">
        <v>72</v>
      </c>
      <c r="AY283" s="203" t="s">
        <v>121</v>
      </c>
    </row>
    <row r="284" s="10" customFormat="1">
      <c r="A284" s="10"/>
      <c r="B284" s="193"/>
      <c r="C284" s="194"/>
      <c r="D284" s="188" t="s">
        <v>125</v>
      </c>
      <c r="E284" s="195" t="s">
        <v>19</v>
      </c>
      <c r="F284" s="196" t="s">
        <v>609</v>
      </c>
      <c r="G284" s="194"/>
      <c r="H284" s="197">
        <v>0.371</v>
      </c>
      <c r="I284" s="198"/>
      <c r="J284" s="194"/>
      <c r="K284" s="194"/>
      <c r="L284" s="199"/>
      <c r="M284" s="200"/>
      <c r="N284" s="201"/>
      <c r="O284" s="201"/>
      <c r="P284" s="201"/>
      <c r="Q284" s="201"/>
      <c r="R284" s="201"/>
      <c r="S284" s="201"/>
      <c r="T284" s="202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T284" s="203" t="s">
        <v>125</v>
      </c>
      <c r="AU284" s="203" t="s">
        <v>72</v>
      </c>
      <c r="AV284" s="10" t="s">
        <v>82</v>
      </c>
      <c r="AW284" s="10" t="s">
        <v>33</v>
      </c>
      <c r="AX284" s="10" t="s">
        <v>72</v>
      </c>
      <c r="AY284" s="203" t="s">
        <v>121</v>
      </c>
    </row>
    <row r="285" s="10" customFormat="1">
      <c r="A285" s="10"/>
      <c r="B285" s="193"/>
      <c r="C285" s="194"/>
      <c r="D285" s="188" t="s">
        <v>125</v>
      </c>
      <c r="E285" s="195" t="s">
        <v>19</v>
      </c>
      <c r="F285" s="196" t="s">
        <v>610</v>
      </c>
      <c r="G285" s="194"/>
      <c r="H285" s="197">
        <v>16</v>
      </c>
      <c r="I285" s="198"/>
      <c r="J285" s="194"/>
      <c r="K285" s="194"/>
      <c r="L285" s="199"/>
      <c r="M285" s="200"/>
      <c r="N285" s="201"/>
      <c r="O285" s="201"/>
      <c r="P285" s="201"/>
      <c r="Q285" s="201"/>
      <c r="R285" s="201"/>
      <c r="S285" s="201"/>
      <c r="T285" s="202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T285" s="203" t="s">
        <v>125</v>
      </c>
      <c r="AU285" s="203" t="s">
        <v>72</v>
      </c>
      <c r="AV285" s="10" t="s">
        <v>82</v>
      </c>
      <c r="AW285" s="10" t="s">
        <v>33</v>
      </c>
      <c r="AX285" s="10" t="s">
        <v>72</v>
      </c>
      <c r="AY285" s="203" t="s">
        <v>121</v>
      </c>
    </row>
    <row r="286" s="10" customFormat="1">
      <c r="A286" s="10"/>
      <c r="B286" s="193"/>
      <c r="C286" s="194"/>
      <c r="D286" s="188" t="s">
        <v>125</v>
      </c>
      <c r="E286" s="195" t="s">
        <v>19</v>
      </c>
      <c r="F286" s="196" t="s">
        <v>611</v>
      </c>
      <c r="G286" s="194"/>
      <c r="H286" s="197">
        <v>10576</v>
      </c>
      <c r="I286" s="198"/>
      <c r="J286" s="194"/>
      <c r="K286" s="194"/>
      <c r="L286" s="199"/>
      <c r="M286" s="200"/>
      <c r="N286" s="201"/>
      <c r="O286" s="201"/>
      <c r="P286" s="201"/>
      <c r="Q286" s="201"/>
      <c r="R286" s="201"/>
      <c r="S286" s="201"/>
      <c r="T286" s="202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T286" s="203" t="s">
        <v>125</v>
      </c>
      <c r="AU286" s="203" t="s">
        <v>72</v>
      </c>
      <c r="AV286" s="10" t="s">
        <v>82</v>
      </c>
      <c r="AW286" s="10" t="s">
        <v>33</v>
      </c>
      <c r="AX286" s="10" t="s">
        <v>72</v>
      </c>
      <c r="AY286" s="203" t="s">
        <v>121</v>
      </c>
    </row>
    <row r="287" s="10" customFormat="1">
      <c r="A287" s="10"/>
      <c r="B287" s="193"/>
      <c r="C287" s="194"/>
      <c r="D287" s="188" t="s">
        <v>125</v>
      </c>
      <c r="E287" s="195" t="s">
        <v>19</v>
      </c>
      <c r="F287" s="196" t="s">
        <v>598</v>
      </c>
      <c r="G287" s="194"/>
      <c r="H287" s="197">
        <v>83.611999999999995</v>
      </c>
      <c r="I287" s="198"/>
      <c r="J287" s="194"/>
      <c r="K287" s="194"/>
      <c r="L287" s="199"/>
      <c r="M287" s="200"/>
      <c r="N287" s="201"/>
      <c r="O287" s="201"/>
      <c r="P287" s="201"/>
      <c r="Q287" s="201"/>
      <c r="R287" s="201"/>
      <c r="S287" s="201"/>
      <c r="T287" s="202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T287" s="203" t="s">
        <v>125</v>
      </c>
      <c r="AU287" s="203" t="s">
        <v>72</v>
      </c>
      <c r="AV287" s="10" t="s">
        <v>82</v>
      </c>
      <c r="AW287" s="10" t="s">
        <v>33</v>
      </c>
      <c r="AX287" s="10" t="s">
        <v>72</v>
      </c>
      <c r="AY287" s="203" t="s">
        <v>121</v>
      </c>
    </row>
    <row r="288" s="10" customFormat="1">
      <c r="A288" s="10"/>
      <c r="B288" s="193"/>
      <c r="C288" s="194"/>
      <c r="D288" s="188" t="s">
        <v>125</v>
      </c>
      <c r="E288" s="195" t="s">
        <v>19</v>
      </c>
      <c r="F288" s="196" t="s">
        <v>612</v>
      </c>
      <c r="G288" s="194"/>
      <c r="H288" s="197">
        <v>167.19999999999999</v>
      </c>
      <c r="I288" s="198"/>
      <c r="J288" s="194"/>
      <c r="K288" s="194"/>
      <c r="L288" s="199"/>
      <c r="M288" s="200"/>
      <c r="N288" s="201"/>
      <c r="O288" s="201"/>
      <c r="P288" s="201"/>
      <c r="Q288" s="201"/>
      <c r="R288" s="201"/>
      <c r="S288" s="201"/>
      <c r="T288" s="202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T288" s="203" t="s">
        <v>125</v>
      </c>
      <c r="AU288" s="203" t="s">
        <v>72</v>
      </c>
      <c r="AV288" s="10" t="s">
        <v>82</v>
      </c>
      <c r="AW288" s="10" t="s">
        <v>33</v>
      </c>
      <c r="AX288" s="10" t="s">
        <v>72</v>
      </c>
      <c r="AY288" s="203" t="s">
        <v>121</v>
      </c>
    </row>
    <row r="289" s="11" customFormat="1">
      <c r="A289" s="11"/>
      <c r="B289" s="204"/>
      <c r="C289" s="205"/>
      <c r="D289" s="188" t="s">
        <v>125</v>
      </c>
      <c r="E289" s="206" t="s">
        <v>19</v>
      </c>
      <c r="F289" s="207" t="s">
        <v>602</v>
      </c>
      <c r="G289" s="205"/>
      <c r="H289" s="206" t="s">
        <v>19</v>
      </c>
      <c r="I289" s="208"/>
      <c r="J289" s="205"/>
      <c r="K289" s="205"/>
      <c r="L289" s="209"/>
      <c r="M289" s="210"/>
      <c r="N289" s="211"/>
      <c r="O289" s="211"/>
      <c r="P289" s="211"/>
      <c r="Q289" s="211"/>
      <c r="R289" s="211"/>
      <c r="S289" s="211"/>
      <c r="T289" s="212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T289" s="213" t="s">
        <v>125</v>
      </c>
      <c r="AU289" s="213" t="s">
        <v>72</v>
      </c>
      <c r="AV289" s="11" t="s">
        <v>80</v>
      </c>
      <c r="AW289" s="11" t="s">
        <v>33</v>
      </c>
      <c r="AX289" s="11" t="s">
        <v>72</v>
      </c>
      <c r="AY289" s="213" t="s">
        <v>121</v>
      </c>
    </row>
    <row r="290" s="12" customFormat="1">
      <c r="A290" s="12"/>
      <c r="B290" s="224"/>
      <c r="C290" s="225"/>
      <c r="D290" s="188" t="s">
        <v>125</v>
      </c>
      <c r="E290" s="226" t="s">
        <v>19</v>
      </c>
      <c r="F290" s="227" t="s">
        <v>162</v>
      </c>
      <c r="G290" s="225"/>
      <c r="H290" s="228">
        <v>32867.127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34" t="s">
        <v>125</v>
      </c>
      <c r="AU290" s="234" t="s">
        <v>72</v>
      </c>
      <c r="AV290" s="12" t="s">
        <v>120</v>
      </c>
      <c r="AW290" s="12" t="s">
        <v>33</v>
      </c>
      <c r="AX290" s="12" t="s">
        <v>80</v>
      </c>
      <c r="AY290" s="234" t="s">
        <v>121</v>
      </c>
    </row>
    <row r="291" s="2" customFormat="1" ht="24.15" customHeight="1">
      <c r="A291" s="37"/>
      <c r="B291" s="38"/>
      <c r="C291" s="175" t="s">
        <v>613</v>
      </c>
      <c r="D291" s="175" t="s">
        <v>115</v>
      </c>
      <c r="E291" s="176" t="s">
        <v>393</v>
      </c>
      <c r="F291" s="177" t="s">
        <v>394</v>
      </c>
      <c r="G291" s="178" t="s">
        <v>150</v>
      </c>
      <c r="H291" s="179">
        <v>2432</v>
      </c>
      <c r="I291" s="180"/>
      <c r="J291" s="181">
        <f>ROUND(I291*H291,2)</f>
        <v>0</v>
      </c>
      <c r="K291" s="177" t="s">
        <v>119</v>
      </c>
      <c r="L291" s="43"/>
      <c r="M291" s="182" t="s">
        <v>19</v>
      </c>
      <c r="N291" s="183" t="s">
        <v>43</v>
      </c>
      <c r="O291" s="83"/>
      <c r="P291" s="184">
        <f>O291*H291</f>
        <v>0</v>
      </c>
      <c r="Q291" s="184">
        <v>0</v>
      </c>
      <c r="R291" s="184">
        <f>Q291*H291</f>
        <v>0</v>
      </c>
      <c r="S291" s="184">
        <v>0</v>
      </c>
      <c r="T291" s="185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6" t="s">
        <v>120</v>
      </c>
      <c r="AT291" s="186" t="s">
        <v>115</v>
      </c>
      <c r="AU291" s="186" t="s">
        <v>72</v>
      </c>
      <c r="AY291" s="16" t="s">
        <v>121</v>
      </c>
      <c r="BE291" s="187">
        <f>IF(N291="základní",J291,0)</f>
        <v>0</v>
      </c>
      <c r="BF291" s="187">
        <f>IF(N291="snížená",J291,0)</f>
        <v>0</v>
      </c>
      <c r="BG291" s="187">
        <f>IF(N291="zákl. přenesená",J291,0)</f>
        <v>0</v>
      </c>
      <c r="BH291" s="187">
        <f>IF(N291="sníž. přenesená",J291,0)</f>
        <v>0</v>
      </c>
      <c r="BI291" s="187">
        <f>IF(N291="nulová",J291,0)</f>
        <v>0</v>
      </c>
      <c r="BJ291" s="16" t="s">
        <v>80</v>
      </c>
      <c r="BK291" s="187">
        <f>ROUND(I291*H291,2)</f>
        <v>0</v>
      </c>
      <c r="BL291" s="16" t="s">
        <v>120</v>
      </c>
      <c r="BM291" s="186" t="s">
        <v>614</v>
      </c>
    </row>
    <row r="292" s="2" customFormat="1">
      <c r="A292" s="37"/>
      <c r="B292" s="38"/>
      <c r="C292" s="39"/>
      <c r="D292" s="188" t="s">
        <v>123</v>
      </c>
      <c r="E292" s="39"/>
      <c r="F292" s="189" t="s">
        <v>396</v>
      </c>
      <c r="G292" s="39"/>
      <c r="H292" s="39"/>
      <c r="I292" s="190"/>
      <c r="J292" s="39"/>
      <c r="K292" s="39"/>
      <c r="L292" s="43"/>
      <c r="M292" s="191"/>
      <c r="N292" s="192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123</v>
      </c>
      <c r="AU292" s="16" t="s">
        <v>72</v>
      </c>
    </row>
    <row r="293" s="10" customFormat="1">
      <c r="A293" s="10"/>
      <c r="B293" s="193"/>
      <c r="C293" s="194"/>
      <c r="D293" s="188" t="s">
        <v>125</v>
      </c>
      <c r="E293" s="195" t="s">
        <v>19</v>
      </c>
      <c r="F293" s="196" t="s">
        <v>615</v>
      </c>
      <c r="G293" s="194"/>
      <c r="H293" s="197">
        <v>2432</v>
      </c>
      <c r="I293" s="198"/>
      <c r="J293" s="194"/>
      <c r="K293" s="194"/>
      <c r="L293" s="199"/>
      <c r="M293" s="200"/>
      <c r="N293" s="201"/>
      <c r="O293" s="201"/>
      <c r="P293" s="201"/>
      <c r="Q293" s="201"/>
      <c r="R293" s="201"/>
      <c r="S293" s="201"/>
      <c r="T293" s="202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T293" s="203" t="s">
        <v>125</v>
      </c>
      <c r="AU293" s="203" t="s">
        <v>72</v>
      </c>
      <c r="AV293" s="10" t="s">
        <v>82</v>
      </c>
      <c r="AW293" s="10" t="s">
        <v>33</v>
      </c>
      <c r="AX293" s="10" t="s">
        <v>80</v>
      </c>
      <c r="AY293" s="203" t="s">
        <v>121</v>
      </c>
    </row>
    <row r="294" s="2" customFormat="1" ht="24.15" customHeight="1">
      <c r="A294" s="37"/>
      <c r="B294" s="38"/>
      <c r="C294" s="175" t="s">
        <v>616</v>
      </c>
      <c r="D294" s="175" t="s">
        <v>115</v>
      </c>
      <c r="E294" s="176" t="s">
        <v>617</v>
      </c>
      <c r="F294" s="177" t="s">
        <v>618</v>
      </c>
      <c r="G294" s="178" t="s">
        <v>150</v>
      </c>
      <c r="H294" s="179">
        <v>83.599999999999994</v>
      </c>
      <c r="I294" s="180"/>
      <c r="J294" s="181">
        <f>ROUND(I294*H294,2)</f>
        <v>0</v>
      </c>
      <c r="K294" s="177" t="s">
        <v>119</v>
      </c>
      <c r="L294" s="43"/>
      <c r="M294" s="182" t="s">
        <v>19</v>
      </c>
      <c r="N294" s="183" t="s">
        <v>43</v>
      </c>
      <c r="O294" s="83"/>
      <c r="P294" s="184">
        <f>O294*H294</f>
        <v>0</v>
      </c>
      <c r="Q294" s="184">
        <v>0</v>
      </c>
      <c r="R294" s="184">
        <f>Q294*H294</f>
        <v>0</v>
      </c>
      <c r="S294" s="184">
        <v>0</v>
      </c>
      <c r="T294" s="18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6" t="s">
        <v>120</v>
      </c>
      <c r="AT294" s="186" t="s">
        <v>115</v>
      </c>
      <c r="AU294" s="186" t="s">
        <v>72</v>
      </c>
      <c r="AY294" s="16" t="s">
        <v>121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6" t="s">
        <v>80</v>
      </c>
      <c r="BK294" s="187">
        <f>ROUND(I294*H294,2)</f>
        <v>0</v>
      </c>
      <c r="BL294" s="16" t="s">
        <v>120</v>
      </c>
      <c r="BM294" s="186" t="s">
        <v>619</v>
      </c>
    </row>
    <row r="295" s="2" customFormat="1">
      <c r="A295" s="37"/>
      <c r="B295" s="38"/>
      <c r="C295" s="39"/>
      <c r="D295" s="188" t="s">
        <v>123</v>
      </c>
      <c r="E295" s="39"/>
      <c r="F295" s="189" t="s">
        <v>620</v>
      </c>
      <c r="G295" s="39"/>
      <c r="H295" s="39"/>
      <c r="I295" s="190"/>
      <c r="J295" s="39"/>
      <c r="K295" s="39"/>
      <c r="L295" s="43"/>
      <c r="M295" s="191"/>
      <c r="N295" s="192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123</v>
      </c>
      <c r="AU295" s="16" t="s">
        <v>72</v>
      </c>
    </row>
    <row r="296" s="10" customFormat="1">
      <c r="A296" s="10"/>
      <c r="B296" s="193"/>
      <c r="C296" s="194"/>
      <c r="D296" s="188" t="s">
        <v>125</v>
      </c>
      <c r="E296" s="195" t="s">
        <v>19</v>
      </c>
      <c r="F296" s="196" t="s">
        <v>621</v>
      </c>
      <c r="G296" s="194"/>
      <c r="H296" s="197">
        <v>83.599999999999994</v>
      </c>
      <c r="I296" s="198"/>
      <c r="J296" s="194"/>
      <c r="K296" s="194"/>
      <c r="L296" s="199"/>
      <c r="M296" s="200"/>
      <c r="N296" s="201"/>
      <c r="O296" s="201"/>
      <c r="P296" s="201"/>
      <c r="Q296" s="201"/>
      <c r="R296" s="201"/>
      <c r="S296" s="201"/>
      <c r="T296" s="202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T296" s="203" t="s">
        <v>125</v>
      </c>
      <c r="AU296" s="203" t="s">
        <v>72</v>
      </c>
      <c r="AV296" s="10" t="s">
        <v>82</v>
      </c>
      <c r="AW296" s="10" t="s">
        <v>33</v>
      </c>
      <c r="AX296" s="10" t="s">
        <v>80</v>
      </c>
      <c r="AY296" s="203" t="s">
        <v>121</v>
      </c>
    </row>
    <row r="297" s="2" customFormat="1" ht="16.5" customHeight="1">
      <c r="A297" s="37"/>
      <c r="B297" s="38"/>
      <c r="C297" s="175" t="s">
        <v>622</v>
      </c>
      <c r="D297" s="175" t="s">
        <v>115</v>
      </c>
      <c r="E297" s="176" t="s">
        <v>411</v>
      </c>
      <c r="F297" s="177" t="s">
        <v>412</v>
      </c>
      <c r="G297" s="178" t="s">
        <v>150</v>
      </c>
      <c r="H297" s="179">
        <v>891.33000000000004</v>
      </c>
      <c r="I297" s="180"/>
      <c r="J297" s="181">
        <f>ROUND(I297*H297,2)</f>
        <v>0</v>
      </c>
      <c r="K297" s="177" t="s">
        <v>119</v>
      </c>
      <c r="L297" s="43"/>
      <c r="M297" s="182" t="s">
        <v>19</v>
      </c>
      <c r="N297" s="183" t="s">
        <v>43</v>
      </c>
      <c r="O297" s="83"/>
      <c r="P297" s="184">
        <f>O297*H297</f>
        <v>0</v>
      </c>
      <c r="Q297" s="184">
        <v>0</v>
      </c>
      <c r="R297" s="184">
        <f>Q297*H297</f>
        <v>0</v>
      </c>
      <c r="S297" s="184">
        <v>0</v>
      </c>
      <c r="T297" s="18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6" t="s">
        <v>120</v>
      </c>
      <c r="AT297" s="186" t="s">
        <v>115</v>
      </c>
      <c r="AU297" s="186" t="s">
        <v>72</v>
      </c>
      <c r="AY297" s="16" t="s">
        <v>121</v>
      </c>
      <c r="BE297" s="187">
        <f>IF(N297="základní",J297,0)</f>
        <v>0</v>
      </c>
      <c r="BF297" s="187">
        <f>IF(N297="snížená",J297,0)</f>
        <v>0</v>
      </c>
      <c r="BG297" s="187">
        <f>IF(N297="zákl. přenesená",J297,0)</f>
        <v>0</v>
      </c>
      <c r="BH297" s="187">
        <f>IF(N297="sníž. přenesená",J297,0)</f>
        <v>0</v>
      </c>
      <c r="BI297" s="187">
        <f>IF(N297="nulová",J297,0)</f>
        <v>0</v>
      </c>
      <c r="BJ297" s="16" t="s">
        <v>80</v>
      </c>
      <c r="BK297" s="187">
        <f>ROUND(I297*H297,2)</f>
        <v>0</v>
      </c>
      <c r="BL297" s="16" t="s">
        <v>120</v>
      </c>
      <c r="BM297" s="186" t="s">
        <v>623</v>
      </c>
    </row>
    <row r="298" s="2" customFormat="1">
      <c r="A298" s="37"/>
      <c r="B298" s="38"/>
      <c r="C298" s="39"/>
      <c r="D298" s="188" t="s">
        <v>123</v>
      </c>
      <c r="E298" s="39"/>
      <c r="F298" s="189" t="s">
        <v>414</v>
      </c>
      <c r="G298" s="39"/>
      <c r="H298" s="39"/>
      <c r="I298" s="190"/>
      <c r="J298" s="39"/>
      <c r="K298" s="39"/>
      <c r="L298" s="43"/>
      <c r="M298" s="191"/>
      <c r="N298" s="192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123</v>
      </c>
      <c r="AU298" s="16" t="s">
        <v>72</v>
      </c>
    </row>
    <row r="299" s="10" customFormat="1">
      <c r="A299" s="10"/>
      <c r="B299" s="193"/>
      <c r="C299" s="194"/>
      <c r="D299" s="188" t="s">
        <v>125</v>
      </c>
      <c r="E299" s="195" t="s">
        <v>19</v>
      </c>
      <c r="F299" s="196" t="s">
        <v>624</v>
      </c>
      <c r="G299" s="194"/>
      <c r="H299" s="197">
        <v>891.33000000000004</v>
      </c>
      <c r="I299" s="198"/>
      <c r="J299" s="194"/>
      <c r="K299" s="194"/>
      <c r="L299" s="199"/>
      <c r="M299" s="200"/>
      <c r="N299" s="201"/>
      <c r="O299" s="201"/>
      <c r="P299" s="201"/>
      <c r="Q299" s="201"/>
      <c r="R299" s="201"/>
      <c r="S299" s="201"/>
      <c r="T299" s="202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T299" s="203" t="s">
        <v>125</v>
      </c>
      <c r="AU299" s="203" t="s">
        <v>72</v>
      </c>
      <c r="AV299" s="10" t="s">
        <v>82</v>
      </c>
      <c r="AW299" s="10" t="s">
        <v>33</v>
      </c>
      <c r="AX299" s="10" t="s">
        <v>80</v>
      </c>
      <c r="AY299" s="203" t="s">
        <v>121</v>
      </c>
    </row>
    <row r="300" s="2" customFormat="1" ht="16.5" customHeight="1">
      <c r="A300" s="37"/>
      <c r="B300" s="38"/>
      <c r="C300" s="175" t="s">
        <v>625</v>
      </c>
      <c r="D300" s="175" t="s">
        <v>115</v>
      </c>
      <c r="E300" s="176" t="s">
        <v>626</v>
      </c>
      <c r="F300" s="177" t="s">
        <v>627</v>
      </c>
      <c r="G300" s="178" t="s">
        <v>150</v>
      </c>
      <c r="H300" s="179">
        <v>1.2829999999999999</v>
      </c>
      <c r="I300" s="180"/>
      <c r="J300" s="181">
        <f>ROUND(I300*H300,2)</f>
        <v>0</v>
      </c>
      <c r="K300" s="177" t="s">
        <v>119</v>
      </c>
      <c r="L300" s="43"/>
      <c r="M300" s="182" t="s">
        <v>19</v>
      </c>
      <c r="N300" s="183" t="s">
        <v>43</v>
      </c>
      <c r="O300" s="83"/>
      <c r="P300" s="184">
        <f>O300*H300</f>
        <v>0</v>
      </c>
      <c r="Q300" s="184">
        <v>0</v>
      </c>
      <c r="R300" s="184">
        <f>Q300*H300</f>
        <v>0</v>
      </c>
      <c r="S300" s="184">
        <v>0</v>
      </c>
      <c r="T300" s="185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6" t="s">
        <v>120</v>
      </c>
      <c r="AT300" s="186" t="s">
        <v>115</v>
      </c>
      <c r="AU300" s="186" t="s">
        <v>72</v>
      </c>
      <c r="AY300" s="16" t="s">
        <v>121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6" t="s">
        <v>80</v>
      </c>
      <c r="BK300" s="187">
        <f>ROUND(I300*H300,2)</f>
        <v>0</v>
      </c>
      <c r="BL300" s="16" t="s">
        <v>120</v>
      </c>
      <c r="BM300" s="186" t="s">
        <v>628</v>
      </c>
    </row>
    <row r="301" s="2" customFormat="1">
      <c r="A301" s="37"/>
      <c r="B301" s="38"/>
      <c r="C301" s="39"/>
      <c r="D301" s="188" t="s">
        <v>123</v>
      </c>
      <c r="E301" s="39"/>
      <c r="F301" s="189" t="s">
        <v>629</v>
      </c>
      <c r="G301" s="39"/>
      <c r="H301" s="39"/>
      <c r="I301" s="190"/>
      <c r="J301" s="39"/>
      <c r="K301" s="39"/>
      <c r="L301" s="43"/>
      <c r="M301" s="191"/>
      <c r="N301" s="192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123</v>
      </c>
      <c r="AU301" s="16" t="s">
        <v>72</v>
      </c>
    </row>
    <row r="302" s="10" customFormat="1">
      <c r="A302" s="10"/>
      <c r="B302" s="193"/>
      <c r="C302" s="194"/>
      <c r="D302" s="188" t="s">
        <v>125</v>
      </c>
      <c r="E302" s="195" t="s">
        <v>19</v>
      </c>
      <c r="F302" s="196" t="s">
        <v>630</v>
      </c>
      <c r="G302" s="194"/>
      <c r="H302" s="197">
        <v>1.2829999999999999</v>
      </c>
      <c r="I302" s="198"/>
      <c r="J302" s="194"/>
      <c r="K302" s="194"/>
      <c r="L302" s="199"/>
      <c r="M302" s="200"/>
      <c r="N302" s="201"/>
      <c r="O302" s="201"/>
      <c r="P302" s="201"/>
      <c r="Q302" s="201"/>
      <c r="R302" s="201"/>
      <c r="S302" s="201"/>
      <c r="T302" s="202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T302" s="203" t="s">
        <v>125</v>
      </c>
      <c r="AU302" s="203" t="s">
        <v>72</v>
      </c>
      <c r="AV302" s="10" t="s">
        <v>82</v>
      </c>
      <c r="AW302" s="10" t="s">
        <v>33</v>
      </c>
      <c r="AX302" s="10" t="s">
        <v>80</v>
      </c>
      <c r="AY302" s="203" t="s">
        <v>121</v>
      </c>
    </row>
    <row r="303" s="2" customFormat="1" ht="33" customHeight="1">
      <c r="A303" s="37"/>
      <c r="B303" s="38"/>
      <c r="C303" s="175" t="s">
        <v>631</v>
      </c>
      <c r="D303" s="175" t="s">
        <v>115</v>
      </c>
      <c r="E303" s="176" t="s">
        <v>416</v>
      </c>
      <c r="F303" s="177" t="s">
        <v>417</v>
      </c>
      <c r="G303" s="178" t="s">
        <v>199</v>
      </c>
      <c r="H303" s="179">
        <v>8</v>
      </c>
      <c r="I303" s="180"/>
      <c r="J303" s="181">
        <f>ROUND(I303*H303,2)</f>
        <v>0</v>
      </c>
      <c r="K303" s="177" t="s">
        <v>119</v>
      </c>
      <c r="L303" s="43"/>
      <c r="M303" s="182" t="s">
        <v>19</v>
      </c>
      <c r="N303" s="183" t="s">
        <v>43</v>
      </c>
      <c r="O303" s="83"/>
      <c r="P303" s="184">
        <f>O303*H303</f>
        <v>0</v>
      </c>
      <c r="Q303" s="184">
        <v>0</v>
      </c>
      <c r="R303" s="184">
        <f>Q303*H303</f>
        <v>0</v>
      </c>
      <c r="S303" s="184">
        <v>0</v>
      </c>
      <c r="T303" s="18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86" t="s">
        <v>120</v>
      </c>
      <c r="AT303" s="186" t="s">
        <v>115</v>
      </c>
      <c r="AU303" s="186" t="s">
        <v>72</v>
      </c>
      <c r="AY303" s="16" t="s">
        <v>121</v>
      </c>
      <c r="BE303" s="187">
        <f>IF(N303="základní",J303,0)</f>
        <v>0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6" t="s">
        <v>80</v>
      </c>
      <c r="BK303" s="187">
        <f>ROUND(I303*H303,2)</f>
        <v>0</v>
      </c>
      <c r="BL303" s="16" t="s">
        <v>120</v>
      </c>
      <c r="BM303" s="186" t="s">
        <v>632</v>
      </c>
    </row>
    <row r="304" s="2" customFormat="1">
      <c r="A304" s="37"/>
      <c r="B304" s="38"/>
      <c r="C304" s="39"/>
      <c r="D304" s="188" t="s">
        <v>123</v>
      </c>
      <c r="E304" s="39"/>
      <c r="F304" s="189" t="s">
        <v>419</v>
      </c>
      <c r="G304" s="39"/>
      <c r="H304" s="39"/>
      <c r="I304" s="190"/>
      <c r="J304" s="39"/>
      <c r="K304" s="39"/>
      <c r="L304" s="43"/>
      <c r="M304" s="191"/>
      <c r="N304" s="192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123</v>
      </c>
      <c r="AU304" s="16" t="s">
        <v>72</v>
      </c>
    </row>
    <row r="305" s="10" customFormat="1">
      <c r="A305" s="10"/>
      <c r="B305" s="193"/>
      <c r="C305" s="194"/>
      <c r="D305" s="188" t="s">
        <v>125</v>
      </c>
      <c r="E305" s="195" t="s">
        <v>19</v>
      </c>
      <c r="F305" s="196" t="s">
        <v>633</v>
      </c>
      <c r="G305" s="194"/>
      <c r="H305" s="197">
        <v>8</v>
      </c>
      <c r="I305" s="198"/>
      <c r="J305" s="194"/>
      <c r="K305" s="194"/>
      <c r="L305" s="199"/>
      <c r="M305" s="235"/>
      <c r="N305" s="236"/>
      <c r="O305" s="236"/>
      <c r="P305" s="236"/>
      <c r="Q305" s="236"/>
      <c r="R305" s="236"/>
      <c r="S305" s="236"/>
      <c r="T305" s="237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T305" s="203" t="s">
        <v>125</v>
      </c>
      <c r="AU305" s="203" t="s">
        <v>72</v>
      </c>
      <c r="AV305" s="10" t="s">
        <v>82</v>
      </c>
      <c r="AW305" s="10" t="s">
        <v>33</v>
      </c>
      <c r="AX305" s="10" t="s">
        <v>80</v>
      </c>
      <c r="AY305" s="203" t="s">
        <v>121</v>
      </c>
    </row>
    <row r="306" s="2" customFormat="1" ht="6.96" customHeight="1">
      <c r="A306" s="37"/>
      <c r="B306" s="58"/>
      <c r="C306" s="59"/>
      <c r="D306" s="59"/>
      <c r="E306" s="59"/>
      <c r="F306" s="59"/>
      <c r="G306" s="59"/>
      <c r="H306" s="59"/>
      <c r="I306" s="59"/>
      <c r="J306" s="59"/>
      <c r="K306" s="59"/>
      <c r="L306" s="43"/>
      <c r="M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</row>
  </sheetData>
  <sheetProtection sheet="1" autoFilter="0" formatColumns="0" formatRows="0" objects="1" scenarios="1" spinCount="100000" saltValue="tOtjG3s001opjf0kHcZA7by5gYtC060e4fm/x9f7FbFzjQjzY7QmKVIFU5NoBbRPxxMrVCf9dovbAwXdx8yWXg==" hashValue="vtIO79rGtkjyjkLUiYLP7FzlgMkpXYdqWDPh0mwggfqkb3Q9s5UNbPDbuCSzs/56oN+LT1a3QYcnxzJTS+vgBQ==" algorithmName="SHA-512" password="CC35"/>
  <autoFilter ref="C78:K30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95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Oprava trati v úseku Hoštka (mimo) - Liběchov (včetně)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634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4. 1. 2024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ROUND(J79,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ROUND((SUM(BE79:BE261)),  2)</f>
        <v>0</v>
      </c>
      <c r="G33" s="37"/>
      <c r="H33" s="37"/>
      <c r="I33" s="147">
        <v>0.20999999999999999</v>
      </c>
      <c r="J33" s="146">
        <f>ROUND(((SUM(BE79:BE261))*I33),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ROUND((SUM(BF79:BF261)),  2)</f>
        <v>0</v>
      </c>
      <c r="G34" s="37"/>
      <c r="H34" s="37"/>
      <c r="I34" s="147">
        <v>0.12</v>
      </c>
      <c r="J34" s="146">
        <f>ROUND(((SUM(BF79:BF261))*I34),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ROUND((SUM(BG79:BG261)),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ROUND((SUM(BH79:BH261)),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ROUND((SUM(BI79:BI261)),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trati v úseku Hoštka (mimo) - Liběchov (včetně)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03 - SO 03 - 1. SK Štětí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ST Ústí nad Labem</v>
      </c>
      <c r="G52" s="39"/>
      <c r="H52" s="39"/>
      <c r="I52" s="31" t="s">
        <v>23</v>
      </c>
      <c r="J52" s="71" t="str">
        <f>IF(J12="","",J12)</f>
        <v>4. 1. 2024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OŘ Ústí nad Labem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Tomáš Šrédl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99</v>
      </c>
      <c r="D57" s="161"/>
      <c r="E57" s="161"/>
      <c r="F57" s="161"/>
      <c r="G57" s="161"/>
      <c r="H57" s="161"/>
      <c r="I57" s="161"/>
      <c r="J57" s="162" t="s">
        <v>100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101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102</v>
      </c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59" t="str">
        <f>E7</f>
        <v>Oprava trati v úseku Hoštka (mimo) - Liběchov (včetně)</v>
      </c>
      <c r="F69" s="31"/>
      <c r="G69" s="31"/>
      <c r="H69" s="31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96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03 - SO 03 - 1. SK Štětí</v>
      </c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ST Ústí nad Labem</v>
      </c>
      <c r="G73" s="39"/>
      <c r="H73" s="39"/>
      <c r="I73" s="31" t="s">
        <v>23</v>
      </c>
      <c r="J73" s="71" t="str">
        <f>IF(J12="","",J12)</f>
        <v>4. 1. 2024</v>
      </c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5.15" customHeight="1">
      <c r="A75" s="37"/>
      <c r="B75" s="38"/>
      <c r="C75" s="31" t="s">
        <v>25</v>
      </c>
      <c r="D75" s="39"/>
      <c r="E75" s="39"/>
      <c r="F75" s="26" t="str">
        <f>E15</f>
        <v>OŘ Ústí nad Labem</v>
      </c>
      <c r="G75" s="39"/>
      <c r="H75" s="39"/>
      <c r="I75" s="31" t="s">
        <v>31</v>
      </c>
      <c r="J75" s="35" t="str">
        <f>E21</f>
        <v xml:space="preserve"> 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29</v>
      </c>
      <c r="D76" s="39"/>
      <c r="E76" s="39"/>
      <c r="F76" s="26" t="str">
        <f>IF(E18="","",E18)</f>
        <v>Vyplň údaj</v>
      </c>
      <c r="G76" s="39"/>
      <c r="H76" s="39"/>
      <c r="I76" s="31" t="s">
        <v>34</v>
      </c>
      <c r="J76" s="35" t="str">
        <f>E24</f>
        <v>Tomáš Šrédl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64"/>
      <c r="B78" s="165"/>
      <c r="C78" s="166" t="s">
        <v>103</v>
      </c>
      <c r="D78" s="167" t="s">
        <v>57</v>
      </c>
      <c r="E78" s="167" t="s">
        <v>53</v>
      </c>
      <c r="F78" s="167" t="s">
        <v>54</v>
      </c>
      <c r="G78" s="167" t="s">
        <v>104</v>
      </c>
      <c r="H78" s="167" t="s">
        <v>105</v>
      </c>
      <c r="I78" s="167" t="s">
        <v>106</v>
      </c>
      <c r="J78" s="167" t="s">
        <v>100</v>
      </c>
      <c r="K78" s="168" t="s">
        <v>107</v>
      </c>
      <c r="L78" s="169"/>
      <c r="M78" s="91" t="s">
        <v>19</v>
      </c>
      <c r="N78" s="92" t="s">
        <v>42</v>
      </c>
      <c r="O78" s="92" t="s">
        <v>108</v>
      </c>
      <c r="P78" s="92" t="s">
        <v>109</v>
      </c>
      <c r="Q78" s="92" t="s">
        <v>110</v>
      </c>
      <c r="R78" s="92" t="s">
        <v>111</v>
      </c>
      <c r="S78" s="92" t="s">
        <v>112</v>
      </c>
      <c r="T78" s="93" t="s">
        <v>113</v>
      </c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</row>
    <row r="79" s="2" customFormat="1" ht="22.8" customHeight="1">
      <c r="A79" s="37"/>
      <c r="B79" s="38"/>
      <c r="C79" s="98" t="s">
        <v>114</v>
      </c>
      <c r="D79" s="39"/>
      <c r="E79" s="39"/>
      <c r="F79" s="39"/>
      <c r="G79" s="39"/>
      <c r="H79" s="39"/>
      <c r="I79" s="39"/>
      <c r="J79" s="170">
        <f>BK79</f>
        <v>0</v>
      </c>
      <c r="K79" s="39"/>
      <c r="L79" s="43"/>
      <c r="M79" s="94"/>
      <c r="N79" s="171"/>
      <c r="O79" s="95"/>
      <c r="P79" s="172">
        <f>SUM(P80:P261)</f>
        <v>0</v>
      </c>
      <c r="Q79" s="95"/>
      <c r="R79" s="172">
        <f>SUM(R80:R261)</f>
        <v>1328.8277799999999</v>
      </c>
      <c r="S79" s="95"/>
      <c r="T79" s="173">
        <f>SUM(T80:T261)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71</v>
      </c>
      <c r="AU79" s="16" t="s">
        <v>101</v>
      </c>
      <c r="BK79" s="174">
        <f>SUM(BK80:BK261)</f>
        <v>0</v>
      </c>
    </row>
    <row r="80" s="2" customFormat="1" ht="33" customHeight="1">
      <c r="A80" s="37"/>
      <c r="B80" s="38"/>
      <c r="C80" s="175" t="s">
        <v>80</v>
      </c>
      <c r="D80" s="175" t="s">
        <v>115</v>
      </c>
      <c r="E80" s="176" t="s">
        <v>635</v>
      </c>
      <c r="F80" s="177" t="s">
        <v>636</v>
      </c>
      <c r="G80" s="178" t="s">
        <v>199</v>
      </c>
      <c r="H80" s="179">
        <v>27</v>
      </c>
      <c r="I80" s="180"/>
      <c r="J80" s="181">
        <f>ROUND(I80*H80,2)</f>
        <v>0</v>
      </c>
      <c r="K80" s="177" t="s">
        <v>119</v>
      </c>
      <c r="L80" s="43"/>
      <c r="M80" s="182" t="s">
        <v>19</v>
      </c>
      <c r="N80" s="183" t="s">
        <v>43</v>
      </c>
      <c r="O80" s="83"/>
      <c r="P80" s="184">
        <f>O80*H80</f>
        <v>0</v>
      </c>
      <c r="Q80" s="184">
        <v>0</v>
      </c>
      <c r="R80" s="184">
        <f>Q80*H80</f>
        <v>0</v>
      </c>
      <c r="S80" s="184">
        <v>0</v>
      </c>
      <c r="T80" s="185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86" t="s">
        <v>120</v>
      </c>
      <c r="AT80" s="186" t="s">
        <v>115</v>
      </c>
      <c r="AU80" s="186" t="s">
        <v>72</v>
      </c>
      <c r="AY80" s="16" t="s">
        <v>121</v>
      </c>
      <c r="BE80" s="187">
        <f>IF(N80="základní",J80,0)</f>
        <v>0</v>
      </c>
      <c r="BF80" s="187">
        <f>IF(N80="snížená",J80,0)</f>
        <v>0</v>
      </c>
      <c r="BG80" s="187">
        <f>IF(N80="zákl. přenesená",J80,0)</f>
        <v>0</v>
      </c>
      <c r="BH80" s="187">
        <f>IF(N80="sníž. přenesená",J80,0)</f>
        <v>0</v>
      </c>
      <c r="BI80" s="187">
        <f>IF(N80="nulová",J80,0)</f>
        <v>0</v>
      </c>
      <c r="BJ80" s="16" t="s">
        <v>80</v>
      </c>
      <c r="BK80" s="187">
        <f>ROUND(I80*H80,2)</f>
        <v>0</v>
      </c>
      <c r="BL80" s="16" t="s">
        <v>120</v>
      </c>
      <c r="BM80" s="186" t="s">
        <v>637</v>
      </c>
    </row>
    <row r="81" s="2" customFormat="1">
      <c r="A81" s="37"/>
      <c r="B81" s="38"/>
      <c r="C81" s="39"/>
      <c r="D81" s="188" t="s">
        <v>123</v>
      </c>
      <c r="E81" s="39"/>
      <c r="F81" s="189" t="s">
        <v>638</v>
      </c>
      <c r="G81" s="39"/>
      <c r="H81" s="39"/>
      <c r="I81" s="190"/>
      <c r="J81" s="39"/>
      <c r="K81" s="39"/>
      <c r="L81" s="43"/>
      <c r="M81" s="191"/>
      <c r="N81" s="192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123</v>
      </c>
      <c r="AU81" s="16" t="s">
        <v>72</v>
      </c>
    </row>
    <row r="82" s="2" customFormat="1" ht="37.8" customHeight="1">
      <c r="A82" s="37"/>
      <c r="B82" s="38"/>
      <c r="C82" s="175" t="s">
        <v>82</v>
      </c>
      <c r="D82" s="175" t="s">
        <v>115</v>
      </c>
      <c r="E82" s="176" t="s">
        <v>639</v>
      </c>
      <c r="F82" s="177" t="s">
        <v>640</v>
      </c>
      <c r="G82" s="178" t="s">
        <v>199</v>
      </c>
      <c r="H82" s="179">
        <v>23</v>
      </c>
      <c r="I82" s="180"/>
      <c r="J82" s="181">
        <f>ROUND(I82*H82,2)</f>
        <v>0</v>
      </c>
      <c r="K82" s="177" t="s">
        <v>119</v>
      </c>
      <c r="L82" s="43"/>
      <c r="M82" s="182" t="s">
        <v>19</v>
      </c>
      <c r="N82" s="183" t="s">
        <v>43</v>
      </c>
      <c r="O82" s="83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86" t="s">
        <v>120</v>
      </c>
      <c r="AT82" s="186" t="s">
        <v>115</v>
      </c>
      <c r="AU82" s="186" t="s">
        <v>72</v>
      </c>
      <c r="AY82" s="16" t="s">
        <v>121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6" t="s">
        <v>80</v>
      </c>
      <c r="BK82" s="187">
        <f>ROUND(I82*H82,2)</f>
        <v>0</v>
      </c>
      <c r="BL82" s="16" t="s">
        <v>120</v>
      </c>
      <c r="BM82" s="186" t="s">
        <v>641</v>
      </c>
    </row>
    <row r="83" s="2" customFormat="1">
      <c r="A83" s="37"/>
      <c r="B83" s="38"/>
      <c r="C83" s="39"/>
      <c r="D83" s="188" t="s">
        <v>123</v>
      </c>
      <c r="E83" s="39"/>
      <c r="F83" s="189" t="s">
        <v>642</v>
      </c>
      <c r="G83" s="39"/>
      <c r="H83" s="39"/>
      <c r="I83" s="190"/>
      <c r="J83" s="39"/>
      <c r="K83" s="39"/>
      <c r="L83" s="43"/>
      <c r="M83" s="191"/>
      <c r="N83" s="192"/>
      <c r="O83" s="83"/>
      <c r="P83" s="83"/>
      <c r="Q83" s="83"/>
      <c r="R83" s="83"/>
      <c r="S83" s="83"/>
      <c r="T83" s="84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123</v>
      </c>
      <c r="AU83" s="16" t="s">
        <v>72</v>
      </c>
    </row>
    <row r="84" s="2" customFormat="1" ht="37.8" customHeight="1">
      <c r="A84" s="37"/>
      <c r="B84" s="38"/>
      <c r="C84" s="175" t="s">
        <v>132</v>
      </c>
      <c r="D84" s="175" t="s">
        <v>115</v>
      </c>
      <c r="E84" s="176" t="s">
        <v>643</v>
      </c>
      <c r="F84" s="177" t="s">
        <v>644</v>
      </c>
      <c r="G84" s="178" t="s">
        <v>199</v>
      </c>
      <c r="H84" s="179">
        <v>11</v>
      </c>
      <c r="I84" s="180"/>
      <c r="J84" s="181">
        <f>ROUND(I84*H84,2)</f>
        <v>0</v>
      </c>
      <c r="K84" s="177" t="s">
        <v>119</v>
      </c>
      <c r="L84" s="43"/>
      <c r="M84" s="182" t="s">
        <v>19</v>
      </c>
      <c r="N84" s="183" t="s">
        <v>43</v>
      </c>
      <c r="O84" s="83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6" t="s">
        <v>120</v>
      </c>
      <c r="AT84" s="186" t="s">
        <v>115</v>
      </c>
      <c r="AU84" s="186" t="s">
        <v>72</v>
      </c>
      <c r="AY84" s="16" t="s">
        <v>121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6" t="s">
        <v>80</v>
      </c>
      <c r="BK84" s="187">
        <f>ROUND(I84*H84,2)</f>
        <v>0</v>
      </c>
      <c r="BL84" s="16" t="s">
        <v>120</v>
      </c>
      <c r="BM84" s="186" t="s">
        <v>645</v>
      </c>
    </row>
    <row r="85" s="2" customFormat="1">
      <c r="A85" s="37"/>
      <c r="B85" s="38"/>
      <c r="C85" s="39"/>
      <c r="D85" s="188" t="s">
        <v>123</v>
      </c>
      <c r="E85" s="39"/>
      <c r="F85" s="189" t="s">
        <v>646</v>
      </c>
      <c r="G85" s="39"/>
      <c r="H85" s="39"/>
      <c r="I85" s="190"/>
      <c r="J85" s="39"/>
      <c r="K85" s="39"/>
      <c r="L85" s="43"/>
      <c r="M85" s="191"/>
      <c r="N85" s="192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123</v>
      </c>
      <c r="AU85" s="16" t="s">
        <v>72</v>
      </c>
    </row>
    <row r="86" s="2" customFormat="1" ht="24.15" customHeight="1">
      <c r="A86" s="37"/>
      <c r="B86" s="38"/>
      <c r="C86" s="175" t="s">
        <v>120</v>
      </c>
      <c r="D86" s="175" t="s">
        <v>115</v>
      </c>
      <c r="E86" s="176" t="s">
        <v>647</v>
      </c>
      <c r="F86" s="177" t="s">
        <v>648</v>
      </c>
      <c r="G86" s="178" t="s">
        <v>118</v>
      </c>
      <c r="H86" s="179">
        <v>0.082000000000000003</v>
      </c>
      <c r="I86" s="180"/>
      <c r="J86" s="181">
        <f>ROUND(I86*H86,2)</f>
        <v>0</v>
      </c>
      <c r="K86" s="177" t="s">
        <v>119</v>
      </c>
      <c r="L86" s="43"/>
      <c r="M86" s="182" t="s">
        <v>19</v>
      </c>
      <c r="N86" s="183" t="s">
        <v>43</v>
      </c>
      <c r="O86" s="83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6" t="s">
        <v>120</v>
      </c>
      <c r="AT86" s="186" t="s">
        <v>115</v>
      </c>
      <c r="AU86" s="186" t="s">
        <v>72</v>
      </c>
      <c r="AY86" s="16" t="s">
        <v>121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6" t="s">
        <v>80</v>
      </c>
      <c r="BK86" s="187">
        <f>ROUND(I86*H86,2)</f>
        <v>0</v>
      </c>
      <c r="BL86" s="16" t="s">
        <v>120</v>
      </c>
      <c r="BM86" s="186" t="s">
        <v>649</v>
      </c>
    </row>
    <row r="87" s="2" customFormat="1">
      <c r="A87" s="37"/>
      <c r="B87" s="38"/>
      <c r="C87" s="39"/>
      <c r="D87" s="188" t="s">
        <v>123</v>
      </c>
      <c r="E87" s="39"/>
      <c r="F87" s="189" t="s">
        <v>650</v>
      </c>
      <c r="G87" s="39"/>
      <c r="H87" s="39"/>
      <c r="I87" s="190"/>
      <c r="J87" s="39"/>
      <c r="K87" s="39"/>
      <c r="L87" s="43"/>
      <c r="M87" s="191"/>
      <c r="N87" s="192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123</v>
      </c>
      <c r="AU87" s="16" t="s">
        <v>72</v>
      </c>
    </row>
    <row r="88" s="10" customFormat="1">
      <c r="A88" s="10"/>
      <c r="B88" s="193"/>
      <c r="C88" s="194"/>
      <c r="D88" s="188" t="s">
        <v>125</v>
      </c>
      <c r="E88" s="195" t="s">
        <v>19</v>
      </c>
      <c r="F88" s="196" t="s">
        <v>651</v>
      </c>
      <c r="G88" s="194"/>
      <c r="H88" s="197">
        <v>0.050000000000000003</v>
      </c>
      <c r="I88" s="198"/>
      <c r="J88" s="194"/>
      <c r="K88" s="194"/>
      <c r="L88" s="199"/>
      <c r="M88" s="200"/>
      <c r="N88" s="201"/>
      <c r="O88" s="201"/>
      <c r="P88" s="201"/>
      <c r="Q88" s="201"/>
      <c r="R88" s="201"/>
      <c r="S88" s="201"/>
      <c r="T88" s="20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03" t="s">
        <v>125</v>
      </c>
      <c r="AU88" s="203" t="s">
        <v>72</v>
      </c>
      <c r="AV88" s="10" t="s">
        <v>82</v>
      </c>
      <c r="AW88" s="10" t="s">
        <v>33</v>
      </c>
      <c r="AX88" s="10" t="s">
        <v>72</v>
      </c>
      <c r="AY88" s="203" t="s">
        <v>121</v>
      </c>
    </row>
    <row r="89" s="10" customFormat="1">
      <c r="A89" s="10"/>
      <c r="B89" s="193"/>
      <c r="C89" s="194"/>
      <c r="D89" s="188" t="s">
        <v>125</v>
      </c>
      <c r="E89" s="195" t="s">
        <v>19</v>
      </c>
      <c r="F89" s="196" t="s">
        <v>652</v>
      </c>
      <c r="G89" s="194"/>
      <c r="H89" s="197">
        <v>0.032000000000000001</v>
      </c>
      <c r="I89" s="198"/>
      <c r="J89" s="194"/>
      <c r="K89" s="194"/>
      <c r="L89" s="199"/>
      <c r="M89" s="200"/>
      <c r="N89" s="201"/>
      <c r="O89" s="201"/>
      <c r="P89" s="201"/>
      <c r="Q89" s="201"/>
      <c r="R89" s="201"/>
      <c r="S89" s="201"/>
      <c r="T89" s="20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03" t="s">
        <v>125</v>
      </c>
      <c r="AU89" s="203" t="s">
        <v>72</v>
      </c>
      <c r="AV89" s="10" t="s">
        <v>82</v>
      </c>
      <c r="AW89" s="10" t="s">
        <v>33</v>
      </c>
      <c r="AX89" s="10" t="s">
        <v>72</v>
      </c>
      <c r="AY89" s="203" t="s">
        <v>121</v>
      </c>
    </row>
    <row r="90" s="12" customFormat="1">
      <c r="A90" s="12"/>
      <c r="B90" s="224"/>
      <c r="C90" s="225"/>
      <c r="D90" s="188" t="s">
        <v>125</v>
      </c>
      <c r="E90" s="226" t="s">
        <v>19</v>
      </c>
      <c r="F90" s="227" t="s">
        <v>162</v>
      </c>
      <c r="G90" s="225"/>
      <c r="H90" s="228">
        <v>0.082000000000000003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34" t="s">
        <v>125</v>
      </c>
      <c r="AU90" s="234" t="s">
        <v>72</v>
      </c>
      <c r="AV90" s="12" t="s">
        <v>120</v>
      </c>
      <c r="AW90" s="12" t="s">
        <v>33</v>
      </c>
      <c r="AX90" s="12" t="s">
        <v>80</v>
      </c>
      <c r="AY90" s="234" t="s">
        <v>121</v>
      </c>
    </row>
    <row r="91" s="2" customFormat="1" ht="21.75" customHeight="1">
      <c r="A91" s="37"/>
      <c r="B91" s="38"/>
      <c r="C91" s="175" t="s">
        <v>139</v>
      </c>
      <c r="D91" s="175" t="s">
        <v>115</v>
      </c>
      <c r="E91" s="176" t="s">
        <v>116</v>
      </c>
      <c r="F91" s="177" t="s">
        <v>117</v>
      </c>
      <c r="G91" s="178" t="s">
        <v>118</v>
      </c>
      <c r="H91" s="179">
        <v>0.41499999999999998</v>
      </c>
      <c r="I91" s="180"/>
      <c r="J91" s="181">
        <f>ROUND(I91*H91,2)</f>
        <v>0</v>
      </c>
      <c r="K91" s="177" t="s">
        <v>119</v>
      </c>
      <c r="L91" s="43"/>
      <c r="M91" s="182" t="s">
        <v>19</v>
      </c>
      <c r="N91" s="183" t="s">
        <v>43</v>
      </c>
      <c r="O91" s="83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6" t="s">
        <v>120</v>
      </c>
      <c r="AT91" s="186" t="s">
        <v>115</v>
      </c>
      <c r="AU91" s="186" t="s">
        <v>72</v>
      </c>
      <c r="AY91" s="16" t="s">
        <v>121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6" t="s">
        <v>80</v>
      </c>
      <c r="BK91" s="187">
        <f>ROUND(I91*H91,2)</f>
        <v>0</v>
      </c>
      <c r="BL91" s="16" t="s">
        <v>120</v>
      </c>
      <c r="BM91" s="186" t="s">
        <v>653</v>
      </c>
    </row>
    <row r="92" s="2" customFormat="1">
      <c r="A92" s="37"/>
      <c r="B92" s="38"/>
      <c r="C92" s="39"/>
      <c r="D92" s="188" t="s">
        <v>123</v>
      </c>
      <c r="E92" s="39"/>
      <c r="F92" s="189" t="s">
        <v>124</v>
      </c>
      <c r="G92" s="39"/>
      <c r="H92" s="39"/>
      <c r="I92" s="190"/>
      <c r="J92" s="39"/>
      <c r="K92" s="39"/>
      <c r="L92" s="43"/>
      <c r="M92" s="191"/>
      <c r="N92" s="19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123</v>
      </c>
      <c r="AU92" s="16" t="s">
        <v>72</v>
      </c>
    </row>
    <row r="93" s="10" customFormat="1">
      <c r="A93" s="10"/>
      <c r="B93" s="193"/>
      <c r="C93" s="194"/>
      <c r="D93" s="188" t="s">
        <v>125</v>
      </c>
      <c r="E93" s="195" t="s">
        <v>19</v>
      </c>
      <c r="F93" s="196" t="s">
        <v>654</v>
      </c>
      <c r="G93" s="194"/>
      <c r="H93" s="197">
        <v>0.31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03" t="s">
        <v>125</v>
      </c>
      <c r="AU93" s="203" t="s">
        <v>72</v>
      </c>
      <c r="AV93" s="10" t="s">
        <v>82</v>
      </c>
      <c r="AW93" s="10" t="s">
        <v>33</v>
      </c>
      <c r="AX93" s="10" t="s">
        <v>72</v>
      </c>
      <c r="AY93" s="203" t="s">
        <v>121</v>
      </c>
    </row>
    <row r="94" s="10" customFormat="1">
      <c r="A94" s="10"/>
      <c r="B94" s="193"/>
      <c r="C94" s="194"/>
      <c r="D94" s="188" t="s">
        <v>125</v>
      </c>
      <c r="E94" s="195" t="s">
        <v>19</v>
      </c>
      <c r="F94" s="196" t="s">
        <v>655</v>
      </c>
      <c r="G94" s="194"/>
      <c r="H94" s="197">
        <v>0.105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03" t="s">
        <v>125</v>
      </c>
      <c r="AU94" s="203" t="s">
        <v>72</v>
      </c>
      <c r="AV94" s="10" t="s">
        <v>82</v>
      </c>
      <c r="AW94" s="10" t="s">
        <v>33</v>
      </c>
      <c r="AX94" s="10" t="s">
        <v>72</v>
      </c>
      <c r="AY94" s="203" t="s">
        <v>121</v>
      </c>
    </row>
    <row r="95" s="12" customFormat="1">
      <c r="A95" s="12"/>
      <c r="B95" s="224"/>
      <c r="C95" s="225"/>
      <c r="D95" s="188" t="s">
        <v>125</v>
      </c>
      <c r="E95" s="226" t="s">
        <v>19</v>
      </c>
      <c r="F95" s="227" t="s">
        <v>162</v>
      </c>
      <c r="G95" s="225"/>
      <c r="H95" s="228">
        <v>0.41499999999999998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34" t="s">
        <v>125</v>
      </c>
      <c r="AU95" s="234" t="s">
        <v>72</v>
      </c>
      <c r="AV95" s="12" t="s">
        <v>120</v>
      </c>
      <c r="AW95" s="12" t="s">
        <v>33</v>
      </c>
      <c r="AX95" s="12" t="s">
        <v>80</v>
      </c>
      <c r="AY95" s="234" t="s">
        <v>121</v>
      </c>
    </row>
    <row r="96" s="2" customFormat="1" ht="24.15" customHeight="1">
      <c r="A96" s="37"/>
      <c r="B96" s="38"/>
      <c r="C96" s="175" t="s">
        <v>146</v>
      </c>
      <c r="D96" s="175" t="s">
        <v>115</v>
      </c>
      <c r="E96" s="176" t="s">
        <v>656</v>
      </c>
      <c r="F96" s="177" t="s">
        <v>657</v>
      </c>
      <c r="G96" s="178" t="s">
        <v>142</v>
      </c>
      <c r="H96" s="179">
        <v>67</v>
      </c>
      <c r="I96" s="180"/>
      <c r="J96" s="181">
        <f>ROUND(I96*H96,2)</f>
        <v>0</v>
      </c>
      <c r="K96" s="177" t="s">
        <v>119</v>
      </c>
      <c r="L96" s="43"/>
      <c r="M96" s="182" t="s">
        <v>19</v>
      </c>
      <c r="N96" s="183" t="s">
        <v>43</v>
      </c>
      <c r="O96" s="83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6" t="s">
        <v>120</v>
      </c>
      <c r="AT96" s="186" t="s">
        <v>115</v>
      </c>
      <c r="AU96" s="186" t="s">
        <v>72</v>
      </c>
      <c r="AY96" s="16" t="s">
        <v>121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6" t="s">
        <v>80</v>
      </c>
      <c r="BK96" s="187">
        <f>ROUND(I96*H96,2)</f>
        <v>0</v>
      </c>
      <c r="BL96" s="16" t="s">
        <v>120</v>
      </c>
      <c r="BM96" s="186" t="s">
        <v>658</v>
      </c>
    </row>
    <row r="97" s="2" customFormat="1">
      <c r="A97" s="37"/>
      <c r="B97" s="38"/>
      <c r="C97" s="39"/>
      <c r="D97" s="188" t="s">
        <v>123</v>
      </c>
      <c r="E97" s="39"/>
      <c r="F97" s="189" t="s">
        <v>659</v>
      </c>
      <c r="G97" s="39"/>
      <c r="H97" s="39"/>
      <c r="I97" s="190"/>
      <c r="J97" s="39"/>
      <c r="K97" s="39"/>
      <c r="L97" s="43"/>
      <c r="M97" s="191"/>
      <c r="N97" s="19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123</v>
      </c>
      <c r="AU97" s="16" t="s">
        <v>72</v>
      </c>
    </row>
    <row r="98" s="10" customFormat="1">
      <c r="A98" s="10"/>
      <c r="B98" s="193"/>
      <c r="C98" s="194"/>
      <c r="D98" s="188" t="s">
        <v>125</v>
      </c>
      <c r="E98" s="195" t="s">
        <v>19</v>
      </c>
      <c r="F98" s="196" t="s">
        <v>660</v>
      </c>
      <c r="G98" s="194"/>
      <c r="H98" s="197">
        <v>29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03" t="s">
        <v>125</v>
      </c>
      <c r="AU98" s="203" t="s">
        <v>72</v>
      </c>
      <c r="AV98" s="10" t="s">
        <v>82</v>
      </c>
      <c r="AW98" s="10" t="s">
        <v>33</v>
      </c>
      <c r="AX98" s="10" t="s">
        <v>72</v>
      </c>
      <c r="AY98" s="203" t="s">
        <v>121</v>
      </c>
    </row>
    <row r="99" s="10" customFormat="1">
      <c r="A99" s="10"/>
      <c r="B99" s="193"/>
      <c r="C99" s="194"/>
      <c r="D99" s="188" t="s">
        <v>125</v>
      </c>
      <c r="E99" s="195" t="s">
        <v>19</v>
      </c>
      <c r="F99" s="196" t="s">
        <v>661</v>
      </c>
      <c r="G99" s="194"/>
      <c r="H99" s="197">
        <v>38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03" t="s">
        <v>125</v>
      </c>
      <c r="AU99" s="203" t="s">
        <v>72</v>
      </c>
      <c r="AV99" s="10" t="s">
        <v>82</v>
      </c>
      <c r="AW99" s="10" t="s">
        <v>33</v>
      </c>
      <c r="AX99" s="10" t="s">
        <v>72</v>
      </c>
      <c r="AY99" s="203" t="s">
        <v>121</v>
      </c>
    </row>
    <row r="100" s="12" customFormat="1">
      <c r="A100" s="12"/>
      <c r="B100" s="224"/>
      <c r="C100" s="225"/>
      <c r="D100" s="188" t="s">
        <v>125</v>
      </c>
      <c r="E100" s="226" t="s">
        <v>19</v>
      </c>
      <c r="F100" s="227" t="s">
        <v>162</v>
      </c>
      <c r="G100" s="225"/>
      <c r="H100" s="228">
        <v>67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4" t="s">
        <v>125</v>
      </c>
      <c r="AU100" s="234" t="s">
        <v>72</v>
      </c>
      <c r="AV100" s="12" t="s">
        <v>120</v>
      </c>
      <c r="AW100" s="12" t="s">
        <v>33</v>
      </c>
      <c r="AX100" s="12" t="s">
        <v>80</v>
      </c>
      <c r="AY100" s="234" t="s">
        <v>121</v>
      </c>
    </row>
    <row r="101" s="2" customFormat="1" ht="24.15" customHeight="1">
      <c r="A101" s="37"/>
      <c r="B101" s="38"/>
      <c r="C101" s="175" t="s">
        <v>613</v>
      </c>
      <c r="D101" s="175" t="s">
        <v>115</v>
      </c>
      <c r="E101" s="176" t="s">
        <v>127</v>
      </c>
      <c r="F101" s="177" t="s">
        <v>128</v>
      </c>
      <c r="G101" s="178" t="s">
        <v>118</v>
      </c>
      <c r="H101" s="179">
        <v>1.8500000000000001</v>
      </c>
      <c r="I101" s="180"/>
      <c r="J101" s="181">
        <f>ROUND(I101*H101,2)</f>
        <v>0</v>
      </c>
      <c r="K101" s="177" t="s">
        <v>119</v>
      </c>
      <c r="L101" s="43"/>
      <c r="M101" s="182" t="s">
        <v>19</v>
      </c>
      <c r="N101" s="183" t="s">
        <v>43</v>
      </c>
      <c r="O101" s="83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6" t="s">
        <v>120</v>
      </c>
      <c r="AT101" s="186" t="s">
        <v>115</v>
      </c>
      <c r="AU101" s="186" t="s">
        <v>72</v>
      </c>
      <c r="AY101" s="16" t="s">
        <v>121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6" t="s">
        <v>80</v>
      </c>
      <c r="BK101" s="187">
        <f>ROUND(I101*H101,2)</f>
        <v>0</v>
      </c>
      <c r="BL101" s="16" t="s">
        <v>120</v>
      </c>
      <c r="BM101" s="186" t="s">
        <v>662</v>
      </c>
    </row>
    <row r="102" s="2" customFormat="1">
      <c r="A102" s="37"/>
      <c r="B102" s="38"/>
      <c r="C102" s="39"/>
      <c r="D102" s="188" t="s">
        <v>123</v>
      </c>
      <c r="E102" s="39"/>
      <c r="F102" s="189" t="s">
        <v>130</v>
      </c>
      <c r="G102" s="39"/>
      <c r="H102" s="39"/>
      <c r="I102" s="190"/>
      <c r="J102" s="39"/>
      <c r="K102" s="39"/>
      <c r="L102" s="43"/>
      <c r="M102" s="191"/>
      <c r="N102" s="19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123</v>
      </c>
      <c r="AU102" s="16" t="s">
        <v>72</v>
      </c>
    </row>
    <row r="103" s="10" customFormat="1">
      <c r="A103" s="10"/>
      <c r="B103" s="193"/>
      <c r="C103" s="194"/>
      <c r="D103" s="188" t="s">
        <v>125</v>
      </c>
      <c r="E103" s="195" t="s">
        <v>19</v>
      </c>
      <c r="F103" s="196" t="s">
        <v>663</v>
      </c>
      <c r="G103" s="194"/>
      <c r="H103" s="197">
        <v>1.8500000000000001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03" t="s">
        <v>125</v>
      </c>
      <c r="AU103" s="203" t="s">
        <v>72</v>
      </c>
      <c r="AV103" s="10" t="s">
        <v>82</v>
      </c>
      <c r="AW103" s="10" t="s">
        <v>33</v>
      </c>
      <c r="AX103" s="10" t="s">
        <v>80</v>
      </c>
      <c r="AY103" s="203" t="s">
        <v>121</v>
      </c>
    </row>
    <row r="104" s="2" customFormat="1" ht="24.15" customHeight="1">
      <c r="A104" s="37"/>
      <c r="B104" s="38"/>
      <c r="C104" s="175" t="s">
        <v>151</v>
      </c>
      <c r="D104" s="175" t="s">
        <v>115</v>
      </c>
      <c r="E104" s="176" t="s">
        <v>664</v>
      </c>
      <c r="F104" s="177" t="s">
        <v>665</v>
      </c>
      <c r="G104" s="178" t="s">
        <v>165</v>
      </c>
      <c r="H104" s="179">
        <v>360</v>
      </c>
      <c r="I104" s="180"/>
      <c r="J104" s="181">
        <f>ROUND(I104*H104,2)</f>
        <v>0</v>
      </c>
      <c r="K104" s="177" t="s">
        <v>119</v>
      </c>
      <c r="L104" s="43"/>
      <c r="M104" s="182" t="s">
        <v>19</v>
      </c>
      <c r="N104" s="183" t="s">
        <v>43</v>
      </c>
      <c r="O104" s="83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6" t="s">
        <v>120</v>
      </c>
      <c r="AT104" s="186" t="s">
        <v>115</v>
      </c>
      <c r="AU104" s="186" t="s">
        <v>72</v>
      </c>
      <c r="AY104" s="16" t="s">
        <v>121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6" t="s">
        <v>80</v>
      </c>
      <c r="BK104" s="187">
        <f>ROUND(I104*H104,2)</f>
        <v>0</v>
      </c>
      <c r="BL104" s="16" t="s">
        <v>120</v>
      </c>
      <c r="BM104" s="186" t="s">
        <v>666</v>
      </c>
    </row>
    <row r="105" s="2" customFormat="1">
      <c r="A105" s="37"/>
      <c r="B105" s="38"/>
      <c r="C105" s="39"/>
      <c r="D105" s="188" t="s">
        <v>123</v>
      </c>
      <c r="E105" s="39"/>
      <c r="F105" s="189" t="s">
        <v>667</v>
      </c>
      <c r="G105" s="39"/>
      <c r="H105" s="39"/>
      <c r="I105" s="190"/>
      <c r="J105" s="39"/>
      <c r="K105" s="39"/>
      <c r="L105" s="43"/>
      <c r="M105" s="191"/>
      <c r="N105" s="19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123</v>
      </c>
      <c r="AU105" s="16" t="s">
        <v>72</v>
      </c>
    </row>
    <row r="106" s="10" customFormat="1">
      <c r="A106" s="10"/>
      <c r="B106" s="193"/>
      <c r="C106" s="194"/>
      <c r="D106" s="188" t="s">
        <v>125</v>
      </c>
      <c r="E106" s="195" t="s">
        <v>19</v>
      </c>
      <c r="F106" s="196" t="s">
        <v>668</v>
      </c>
      <c r="G106" s="194"/>
      <c r="H106" s="197">
        <v>360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03" t="s">
        <v>125</v>
      </c>
      <c r="AU106" s="203" t="s">
        <v>72</v>
      </c>
      <c r="AV106" s="10" t="s">
        <v>82</v>
      </c>
      <c r="AW106" s="10" t="s">
        <v>33</v>
      </c>
      <c r="AX106" s="10" t="s">
        <v>80</v>
      </c>
      <c r="AY106" s="203" t="s">
        <v>121</v>
      </c>
    </row>
    <row r="107" s="2" customFormat="1" ht="24.15" customHeight="1">
      <c r="A107" s="37"/>
      <c r="B107" s="38"/>
      <c r="C107" s="214" t="s">
        <v>169</v>
      </c>
      <c r="D107" s="214" t="s">
        <v>147</v>
      </c>
      <c r="E107" s="215" t="s">
        <v>669</v>
      </c>
      <c r="F107" s="216" t="s">
        <v>670</v>
      </c>
      <c r="G107" s="217" t="s">
        <v>199</v>
      </c>
      <c r="H107" s="218">
        <v>3</v>
      </c>
      <c r="I107" s="219"/>
      <c r="J107" s="220">
        <f>ROUND(I107*H107,2)</f>
        <v>0</v>
      </c>
      <c r="K107" s="216" t="s">
        <v>119</v>
      </c>
      <c r="L107" s="221"/>
      <c r="M107" s="222" t="s">
        <v>19</v>
      </c>
      <c r="N107" s="223" t="s">
        <v>43</v>
      </c>
      <c r="O107" s="83"/>
      <c r="P107" s="184">
        <f>O107*H107</f>
        <v>0</v>
      </c>
      <c r="Q107" s="184">
        <v>0.15845999999999999</v>
      </c>
      <c r="R107" s="184">
        <f>Q107*H107</f>
        <v>0.47537999999999997</v>
      </c>
      <c r="S107" s="184">
        <v>0</v>
      </c>
      <c r="T107" s="18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6" t="s">
        <v>151</v>
      </c>
      <c r="AT107" s="186" t="s">
        <v>147</v>
      </c>
      <c r="AU107" s="186" t="s">
        <v>72</v>
      </c>
      <c r="AY107" s="16" t="s">
        <v>121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6" t="s">
        <v>80</v>
      </c>
      <c r="BK107" s="187">
        <f>ROUND(I107*H107,2)</f>
        <v>0</v>
      </c>
      <c r="BL107" s="16" t="s">
        <v>120</v>
      </c>
      <c r="BM107" s="186" t="s">
        <v>671</v>
      </c>
    </row>
    <row r="108" s="2" customFormat="1">
      <c r="A108" s="37"/>
      <c r="B108" s="38"/>
      <c r="C108" s="39"/>
      <c r="D108" s="188" t="s">
        <v>123</v>
      </c>
      <c r="E108" s="39"/>
      <c r="F108" s="189" t="s">
        <v>670</v>
      </c>
      <c r="G108" s="39"/>
      <c r="H108" s="39"/>
      <c r="I108" s="190"/>
      <c r="J108" s="39"/>
      <c r="K108" s="39"/>
      <c r="L108" s="43"/>
      <c r="M108" s="191"/>
      <c r="N108" s="19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123</v>
      </c>
      <c r="AU108" s="16" t="s">
        <v>72</v>
      </c>
    </row>
    <row r="109" s="2" customFormat="1" ht="24.15" customHeight="1">
      <c r="A109" s="37"/>
      <c r="B109" s="38"/>
      <c r="C109" s="214" t="s">
        <v>175</v>
      </c>
      <c r="D109" s="214" t="s">
        <v>147</v>
      </c>
      <c r="E109" s="215" t="s">
        <v>672</v>
      </c>
      <c r="F109" s="216" t="s">
        <v>673</v>
      </c>
      <c r="G109" s="217" t="s">
        <v>199</v>
      </c>
      <c r="H109" s="218">
        <v>2</v>
      </c>
      <c r="I109" s="219"/>
      <c r="J109" s="220">
        <f>ROUND(I109*H109,2)</f>
        <v>0</v>
      </c>
      <c r="K109" s="216" t="s">
        <v>119</v>
      </c>
      <c r="L109" s="221"/>
      <c r="M109" s="222" t="s">
        <v>19</v>
      </c>
      <c r="N109" s="223" t="s">
        <v>43</v>
      </c>
      <c r="O109" s="83"/>
      <c r="P109" s="184">
        <f>O109*H109</f>
        <v>0</v>
      </c>
      <c r="Q109" s="184">
        <v>0.16242000000000001</v>
      </c>
      <c r="R109" s="184">
        <f>Q109*H109</f>
        <v>0.32484000000000002</v>
      </c>
      <c r="S109" s="184">
        <v>0</v>
      </c>
      <c r="T109" s="18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6" t="s">
        <v>151</v>
      </c>
      <c r="AT109" s="186" t="s">
        <v>147</v>
      </c>
      <c r="AU109" s="186" t="s">
        <v>72</v>
      </c>
      <c r="AY109" s="16" t="s">
        <v>121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6" t="s">
        <v>80</v>
      </c>
      <c r="BK109" s="187">
        <f>ROUND(I109*H109,2)</f>
        <v>0</v>
      </c>
      <c r="BL109" s="16" t="s">
        <v>120</v>
      </c>
      <c r="BM109" s="186" t="s">
        <v>674</v>
      </c>
    </row>
    <row r="110" s="2" customFormat="1">
      <c r="A110" s="37"/>
      <c r="B110" s="38"/>
      <c r="C110" s="39"/>
      <c r="D110" s="188" t="s">
        <v>123</v>
      </c>
      <c r="E110" s="39"/>
      <c r="F110" s="189" t="s">
        <v>673</v>
      </c>
      <c r="G110" s="39"/>
      <c r="H110" s="39"/>
      <c r="I110" s="190"/>
      <c r="J110" s="39"/>
      <c r="K110" s="39"/>
      <c r="L110" s="43"/>
      <c r="M110" s="191"/>
      <c r="N110" s="19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123</v>
      </c>
      <c r="AU110" s="16" t="s">
        <v>72</v>
      </c>
    </row>
    <row r="111" s="2" customFormat="1" ht="24.15" customHeight="1">
      <c r="A111" s="37"/>
      <c r="B111" s="38"/>
      <c r="C111" s="214" t="s">
        <v>181</v>
      </c>
      <c r="D111" s="214" t="s">
        <v>147</v>
      </c>
      <c r="E111" s="215" t="s">
        <v>675</v>
      </c>
      <c r="F111" s="216" t="s">
        <v>676</v>
      </c>
      <c r="G111" s="217" t="s">
        <v>199</v>
      </c>
      <c r="H111" s="218">
        <v>1</v>
      </c>
      <c r="I111" s="219"/>
      <c r="J111" s="220">
        <f>ROUND(I111*H111,2)</f>
        <v>0</v>
      </c>
      <c r="K111" s="216" t="s">
        <v>119</v>
      </c>
      <c r="L111" s="221"/>
      <c r="M111" s="222" t="s">
        <v>19</v>
      </c>
      <c r="N111" s="223" t="s">
        <v>43</v>
      </c>
      <c r="O111" s="83"/>
      <c r="P111" s="184">
        <f>O111*H111</f>
        <v>0</v>
      </c>
      <c r="Q111" s="184">
        <v>0.16638</v>
      </c>
      <c r="R111" s="184">
        <f>Q111*H111</f>
        <v>0.16638</v>
      </c>
      <c r="S111" s="184">
        <v>0</v>
      </c>
      <c r="T111" s="18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6" t="s">
        <v>151</v>
      </c>
      <c r="AT111" s="186" t="s">
        <v>147</v>
      </c>
      <c r="AU111" s="186" t="s">
        <v>72</v>
      </c>
      <c r="AY111" s="16" t="s">
        <v>121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6" t="s">
        <v>80</v>
      </c>
      <c r="BK111" s="187">
        <f>ROUND(I111*H111,2)</f>
        <v>0</v>
      </c>
      <c r="BL111" s="16" t="s">
        <v>120</v>
      </c>
      <c r="BM111" s="186" t="s">
        <v>677</v>
      </c>
    </row>
    <row r="112" s="2" customFormat="1">
      <c r="A112" s="37"/>
      <c r="B112" s="38"/>
      <c r="C112" s="39"/>
      <c r="D112" s="188" t="s">
        <v>123</v>
      </c>
      <c r="E112" s="39"/>
      <c r="F112" s="189" t="s">
        <v>676</v>
      </c>
      <c r="G112" s="39"/>
      <c r="H112" s="39"/>
      <c r="I112" s="190"/>
      <c r="J112" s="39"/>
      <c r="K112" s="39"/>
      <c r="L112" s="43"/>
      <c r="M112" s="191"/>
      <c r="N112" s="19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123</v>
      </c>
      <c r="AU112" s="16" t="s">
        <v>72</v>
      </c>
    </row>
    <row r="113" s="2" customFormat="1" ht="24.15" customHeight="1">
      <c r="A113" s="37"/>
      <c r="B113" s="38"/>
      <c r="C113" s="214" t="s">
        <v>8</v>
      </c>
      <c r="D113" s="214" t="s">
        <v>147</v>
      </c>
      <c r="E113" s="215" t="s">
        <v>678</v>
      </c>
      <c r="F113" s="216" t="s">
        <v>679</v>
      </c>
      <c r="G113" s="217" t="s">
        <v>199</v>
      </c>
      <c r="H113" s="218">
        <v>9</v>
      </c>
      <c r="I113" s="219"/>
      <c r="J113" s="220">
        <f>ROUND(I113*H113,2)</f>
        <v>0</v>
      </c>
      <c r="K113" s="216" t="s">
        <v>119</v>
      </c>
      <c r="L113" s="221"/>
      <c r="M113" s="222" t="s">
        <v>19</v>
      </c>
      <c r="N113" s="223" t="s">
        <v>43</v>
      </c>
      <c r="O113" s="83"/>
      <c r="P113" s="184">
        <f>O113*H113</f>
        <v>0</v>
      </c>
      <c r="Q113" s="184">
        <v>0.10299999999999999</v>
      </c>
      <c r="R113" s="184">
        <f>Q113*H113</f>
        <v>0.92699999999999994</v>
      </c>
      <c r="S113" s="184">
        <v>0</v>
      </c>
      <c r="T113" s="18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6" t="s">
        <v>151</v>
      </c>
      <c r="AT113" s="186" t="s">
        <v>147</v>
      </c>
      <c r="AU113" s="186" t="s">
        <v>72</v>
      </c>
      <c r="AY113" s="16" t="s">
        <v>121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6" t="s">
        <v>80</v>
      </c>
      <c r="BK113" s="187">
        <f>ROUND(I113*H113,2)</f>
        <v>0</v>
      </c>
      <c r="BL113" s="16" t="s">
        <v>120</v>
      </c>
      <c r="BM113" s="186" t="s">
        <v>680</v>
      </c>
    </row>
    <row r="114" s="2" customFormat="1">
      <c r="A114" s="37"/>
      <c r="B114" s="38"/>
      <c r="C114" s="39"/>
      <c r="D114" s="188" t="s">
        <v>123</v>
      </c>
      <c r="E114" s="39"/>
      <c r="F114" s="189" t="s">
        <v>679</v>
      </c>
      <c r="G114" s="39"/>
      <c r="H114" s="39"/>
      <c r="I114" s="190"/>
      <c r="J114" s="39"/>
      <c r="K114" s="39"/>
      <c r="L114" s="43"/>
      <c r="M114" s="191"/>
      <c r="N114" s="19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123</v>
      </c>
      <c r="AU114" s="16" t="s">
        <v>72</v>
      </c>
    </row>
    <row r="115" s="2" customFormat="1" ht="24.15" customHeight="1">
      <c r="A115" s="37"/>
      <c r="B115" s="38"/>
      <c r="C115" s="214" t="s">
        <v>191</v>
      </c>
      <c r="D115" s="214" t="s">
        <v>147</v>
      </c>
      <c r="E115" s="215" t="s">
        <v>681</v>
      </c>
      <c r="F115" s="216" t="s">
        <v>682</v>
      </c>
      <c r="G115" s="217" t="s">
        <v>199</v>
      </c>
      <c r="H115" s="218">
        <v>6</v>
      </c>
      <c r="I115" s="219"/>
      <c r="J115" s="220">
        <f>ROUND(I115*H115,2)</f>
        <v>0</v>
      </c>
      <c r="K115" s="216" t="s">
        <v>119</v>
      </c>
      <c r="L115" s="221"/>
      <c r="M115" s="222" t="s">
        <v>19</v>
      </c>
      <c r="N115" s="223" t="s">
        <v>43</v>
      </c>
      <c r="O115" s="83"/>
      <c r="P115" s="184">
        <f>O115*H115</f>
        <v>0</v>
      </c>
      <c r="Q115" s="184">
        <v>0.10696</v>
      </c>
      <c r="R115" s="184">
        <f>Q115*H115</f>
        <v>0.64176</v>
      </c>
      <c r="S115" s="184">
        <v>0</v>
      </c>
      <c r="T115" s="18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6" t="s">
        <v>151</v>
      </c>
      <c r="AT115" s="186" t="s">
        <v>147</v>
      </c>
      <c r="AU115" s="186" t="s">
        <v>72</v>
      </c>
      <c r="AY115" s="16" t="s">
        <v>121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6" t="s">
        <v>80</v>
      </c>
      <c r="BK115" s="187">
        <f>ROUND(I115*H115,2)</f>
        <v>0</v>
      </c>
      <c r="BL115" s="16" t="s">
        <v>120</v>
      </c>
      <c r="BM115" s="186" t="s">
        <v>683</v>
      </c>
    </row>
    <row r="116" s="2" customFormat="1">
      <c r="A116" s="37"/>
      <c r="B116" s="38"/>
      <c r="C116" s="39"/>
      <c r="D116" s="188" t="s">
        <v>123</v>
      </c>
      <c r="E116" s="39"/>
      <c r="F116" s="189" t="s">
        <v>682</v>
      </c>
      <c r="G116" s="39"/>
      <c r="H116" s="39"/>
      <c r="I116" s="190"/>
      <c r="J116" s="39"/>
      <c r="K116" s="39"/>
      <c r="L116" s="43"/>
      <c r="M116" s="191"/>
      <c r="N116" s="19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123</v>
      </c>
      <c r="AU116" s="16" t="s">
        <v>72</v>
      </c>
    </row>
    <row r="117" s="2" customFormat="1" ht="24.15" customHeight="1">
      <c r="A117" s="37"/>
      <c r="B117" s="38"/>
      <c r="C117" s="214" t="s">
        <v>196</v>
      </c>
      <c r="D117" s="214" t="s">
        <v>147</v>
      </c>
      <c r="E117" s="215" t="s">
        <v>684</v>
      </c>
      <c r="F117" s="216" t="s">
        <v>685</v>
      </c>
      <c r="G117" s="217" t="s">
        <v>199</v>
      </c>
      <c r="H117" s="218">
        <v>5</v>
      </c>
      <c r="I117" s="219"/>
      <c r="J117" s="220">
        <f>ROUND(I117*H117,2)</f>
        <v>0</v>
      </c>
      <c r="K117" s="216" t="s">
        <v>119</v>
      </c>
      <c r="L117" s="221"/>
      <c r="M117" s="222" t="s">
        <v>19</v>
      </c>
      <c r="N117" s="223" t="s">
        <v>43</v>
      </c>
      <c r="O117" s="83"/>
      <c r="P117" s="184">
        <f>O117*H117</f>
        <v>0</v>
      </c>
      <c r="Q117" s="184">
        <v>0.11092000000000001</v>
      </c>
      <c r="R117" s="184">
        <f>Q117*H117</f>
        <v>0.55459999999999998</v>
      </c>
      <c r="S117" s="184">
        <v>0</v>
      </c>
      <c r="T117" s="18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6" t="s">
        <v>151</v>
      </c>
      <c r="AT117" s="186" t="s">
        <v>147</v>
      </c>
      <c r="AU117" s="186" t="s">
        <v>72</v>
      </c>
      <c r="AY117" s="16" t="s">
        <v>121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6" t="s">
        <v>80</v>
      </c>
      <c r="BK117" s="187">
        <f>ROUND(I117*H117,2)</f>
        <v>0</v>
      </c>
      <c r="BL117" s="16" t="s">
        <v>120</v>
      </c>
      <c r="BM117" s="186" t="s">
        <v>686</v>
      </c>
    </row>
    <row r="118" s="2" customFormat="1">
      <c r="A118" s="37"/>
      <c r="B118" s="38"/>
      <c r="C118" s="39"/>
      <c r="D118" s="188" t="s">
        <v>123</v>
      </c>
      <c r="E118" s="39"/>
      <c r="F118" s="189" t="s">
        <v>685</v>
      </c>
      <c r="G118" s="39"/>
      <c r="H118" s="39"/>
      <c r="I118" s="190"/>
      <c r="J118" s="39"/>
      <c r="K118" s="39"/>
      <c r="L118" s="43"/>
      <c r="M118" s="191"/>
      <c r="N118" s="19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123</v>
      </c>
      <c r="AU118" s="16" t="s">
        <v>72</v>
      </c>
    </row>
    <row r="119" s="2" customFormat="1" ht="24.15" customHeight="1">
      <c r="A119" s="37"/>
      <c r="B119" s="38"/>
      <c r="C119" s="214" t="s">
        <v>204</v>
      </c>
      <c r="D119" s="214" t="s">
        <v>147</v>
      </c>
      <c r="E119" s="215" t="s">
        <v>687</v>
      </c>
      <c r="F119" s="216" t="s">
        <v>688</v>
      </c>
      <c r="G119" s="217" t="s">
        <v>199</v>
      </c>
      <c r="H119" s="218">
        <v>4</v>
      </c>
      <c r="I119" s="219"/>
      <c r="J119" s="220">
        <f>ROUND(I119*H119,2)</f>
        <v>0</v>
      </c>
      <c r="K119" s="216" t="s">
        <v>119</v>
      </c>
      <c r="L119" s="221"/>
      <c r="M119" s="222" t="s">
        <v>19</v>
      </c>
      <c r="N119" s="223" t="s">
        <v>43</v>
      </c>
      <c r="O119" s="83"/>
      <c r="P119" s="184">
        <f>O119*H119</f>
        <v>0</v>
      </c>
      <c r="Q119" s="184">
        <v>0.11488</v>
      </c>
      <c r="R119" s="184">
        <f>Q119*H119</f>
        <v>0.45951999999999998</v>
      </c>
      <c r="S119" s="184">
        <v>0</v>
      </c>
      <c r="T119" s="18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6" t="s">
        <v>151</v>
      </c>
      <c r="AT119" s="186" t="s">
        <v>147</v>
      </c>
      <c r="AU119" s="186" t="s">
        <v>72</v>
      </c>
      <c r="AY119" s="16" t="s">
        <v>121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6" t="s">
        <v>80</v>
      </c>
      <c r="BK119" s="187">
        <f>ROUND(I119*H119,2)</f>
        <v>0</v>
      </c>
      <c r="BL119" s="16" t="s">
        <v>120</v>
      </c>
      <c r="BM119" s="186" t="s">
        <v>689</v>
      </c>
    </row>
    <row r="120" s="2" customFormat="1">
      <c r="A120" s="37"/>
      <c r="B120" s="38"/>
      <c r="C120" s="39"/>
      <c r="D120" s="188" t="s">
        <v>123</v>
      </c>
      <c r="E120" s="39"/>
      <c r="F120" s="189" t="s">
        <v>688</v>
      </c>
      <c r="G120" s="39"/>
      <c r="H120" s="39"/>
      <c r="I120" s="190"/>
      <c r="J120" s="39"/>
      <c r="K120" s="39"/>
      <c r="L120" s="43"/>
      <c r="M120" s="191"/>
      <c r="N120" s="19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123</v>
      </c>
      <c r="AU120" s="16" t="s">
        <v>72</v>
      </c>
    </row>
    <row r="121" s="2" customFormat="1" ht="24.15" customHeight="1">
      <c r="A121" s="37"/>
      <c r="B121" s="38"/>
      <c r="C121" s="214" t="s">
        <v>210</v>
      </c>
      <c r="D121" s="214" t="s">
        <v>147</v>
      </c>
      <c r="E121" s="215" t="s">
        <v>690</v>
      </c>
      <c r="F121" s="216" t="s">
        <v>691</v>
      </c>
      <c r="G121" s="217" t="s">
        <v>199</v>
      </c>
      <c r="H121" s="218">
        <v>3</v>
      </c>
      <c r="I121" s="219"/>
      <c r="J121" s="220">
        <f>ROUND(I121*H121,2)</f>
        <v>0</v>
      </c>
      <c r="K121" s="216" t="s">
        <v>119</v>
      </c>
      <c r="L121" s="221"/>
      <c r="M121" s="222" t="s">
        <v>19</v>
      </c>
      <c r="N121" s="223" t="s">
        <v>43</v>
      </c>
      <c r="O121" s="83"/>
      <c r="P121" s="184">
        <f>O121*H121</f>
        <v>0</v>
      </c>
      <c r="Q121" s="184">
        <v>0.11885</v>
      </c>
      <c r="R121" s="184">
        <f>Q121*H121</f>
        <v>0.35654999999999998</v>
      </c>
      <c r="S121" s="184">
        <v>0</v>
      </c>
      <c r="T121" s="18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6" t="s">
        <v>151</v>
      </c>
      <c r="AT121" s="186" t="s">
        <v>147</v>
      </c>
      <c r="AU121" s="186" t="s">
        <v>72</v>
      </c>
      <c r="AY121" s="16" t="s">
        <v>121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6" t="s">
        <v>80</v>
      </c>
      <c r="BK121" s="187">
        <f>ROUND(I121*H121,2)</f>
        <v>0</v>
      </c>
      <c r="BL121" s="16" t="s">
        <v>120</v>
      </c>
      <c r="BM121" s="186" t="s">
        <v>692</v>
      </c>
    </row>
    <row r="122" s="2" customFormat="1">
      <c r="A122" s="37"/>
      <c r="B122" s="38"/>
      <c r="C122" s="39"/>
      <c r="D122" s="188" t="s">
        <v>123</v>
      </c>
      <c r="E122" s="39"/>
      <c r="F122" s="189" t="s">
        <v>691</v>
      </c>
      <c r="G122" s="39"/>
      <c r="H122" s="39"/>
      <c r="I122" s="190"/>
      <c r="J122" s="39"/>
      <c r="K122" s="39"/>
      <c r="L122" s="43"/>
      <c r="M122" s="191"/>
      <c r="N122" s="19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123</v>
      </c>
      <c r="AU122" s="16" t="s">
        <v>72</v>
      </c>
    </row>
    <row r="123" s="2" customFormat="1" ht="24.15" customHeight="1">
      <c r="A123" s="37"/>
      <c r="B123" s="38"/>
      <c r="C123" s="214" t="s">
        <v>215</v>
      </c>
      <c r="D123" s="214" t="s">
        <v>147</v>
      </c>
      <c r="E123" s="215" t="s">
        <v>693</v>
      </c>
      <c r="F123" s="216" t="s">
        <v>694</v>
      </c>
      <c r="G123" s="217" t="s">
        <v>199</v>
      </c>
      <c r="H123" s="218">
        <v>3</v>
      </c>
      <c r="I123" s="219"/>
      <c r="J123" s="220">
        <f>ROUND(I123*H123,2)</f>
        <v>0</v>
      </c>
      <c r="K123" s="216" t="s">
        <v>119</v>
      </c>
      <c r="L123" s="221"/>
      <c r="M123" s="222" t="s">
        <v>19</v>
      </c>
      <c r="N123" s="223" t="s">
        <v>43</v>
      </c>
      <c r="O123" s="83"/>
      <c r="P123" s="184">
        <f>O123*H123</f>
        <v>0</v>
      </c>
      <c r="Q123" s="184">
        <v>0.12281</v>
      </c>
      <c r="R123" s="184">
        <f>Q123*H123</f>
        <v>0.36843000000000004</v>
      </c>
      <c r="S123" s="184">
        <v>0</v>
      </c>
      <c r="T123" s="18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6" t="s">
        <v>151</v>
      </c>
      <c r="AT123" s="186" t="s">
        <v>147</v>
      </c>
      <c r="AU123" s="186" t="s">
        <v>72</v>
      </c>
      <c r="AY123" s="16" t="s">
        <v>121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6" t="s">
        <v>80</v>
      </c>
      <c r="BK123" s="187">
        <f>ROUND(I123*H123,2)</f>
        <v>0</v>
      </c>
      <c r="BL123" s="16" t="s">
        <v>120</v>
      </c>
      <c r="BM123" s="186" t="s">
        <v>695</v>
      </c>
    </row>
    <row r="124" s="2" customFormat="1">
      <c r="A124" s="37"/>
      <c r="B124" s="38"/>
      <c r="C124" s="39"/>
      <c r="D124" s="188" t="s">
        <v>123</v>
      </c>
      <c r="E124" s="39"/>
      <c r="F124" s="189" t="s">
        <v>694</v>
      </c>
      <c r="G124" s="39"/>
      <c r="H124" s="39"/>
      <c r="I124" s="190"/>
      <c r="J124" s="39"/>
      <c r="K124" s="39"/>
      <c r="L124" s="43"/>
      <c r="M124" s="191"/>
      <c r="N124" s="19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72</v>
      </c>
    </row>
    <row r="125" s="2" customFormat="1" ht="24.15" customHeight="1">
      <c r="A125" s="37"/>
      <c r="B125" s="38"/>
      <c r="C125" s="214" t="s">
        <v>220</v>
      </c>
      <c r="D125" s="214" t="s">
        <v>147</v>
      </c>
      <c r="E125" s="215" t="s">
        <v>696</v>
      </c>
      <c r="F125" s="216" t="s">
        <v>697</v>
      </c>
      <c r="G125" s="217" t="s">
        <v>199</v>
      </c>
      <c r="H125" s="218">
        <v>2</v>
      </c>
      <c r="I125" s="219"/>
      <c r="J125" s="220">
        <f>ROUND(I125*H125,2)</f>
        <v>0</v>
      </c>
      <c r="K125" s="216" t="s">
        <v>119</v>
      </c>
      <c r="L125" s="221"/>
      <c r="M125" s="222" t="s">
        <v>19</v>
      </c>
      <c r="N125" s="223" t="s">
        <v>43</v>
      </c>
      <c r="O125" s="83"/>
      <c r="P125" s="184">
        <f>O125*H125</f>
        <v>0</v>
      </c>
      <c r="Q125" s="184">
        <v>0.12676999999999999</v>
      </c>
      <c r="R125" s="184">
        <f>Q125*H125</f>
        <v>0.25353999999999999</v>
      </c>
      <c r="S125" s="184">
        <v>0</v>
      </c>
      <c r="T125" s="18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6" t="s">
        <v>151</v>
      </c>
      <c r="AT125" s="186" t="s">
        <v>147</v>
      </c>
      <c r="AU125" s="186" t="s">
        <v>72</v>
      </c>
      <c r="AY125" s="16" t="s">
        <v>121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6" t="s">
        <v>80</v>
      </c>
      <c r="BK125" s="187">
        <f>ROUND(I125*H125,2)</f>
        <v>0</v>
      </c>
      <c r="BL125" s="16" t="s">
        <v>120</v>
      </c>
      <c r="BM125" s="186" t="s">
        <v>698</v>
      </c>
    </row>
    <row r="126" s="2" customFormat="1">
      <c r="A126" s="37"/>
      <c r="B126" s="38"/>
      <c r="C126" s="39"/>
      <c r="D126" s="188" t="s">
        <v>123</v>
      </c>
      <c r="E126" s="39"/>
      <c r="F126" s="189" t="s">
        <v>697</v>
      </c>
      <c r="G126" s="39"/>
      <c r="H126" s="39"/>
      <c r="I126" s="190"/>
      <c r="J126" s="39"/>
      <c r="K126" s="39"/>
      <c r="L126" s="43"/>
      <c r="M126" s="191"/>
      <c r="N126" s="19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123</v>
      </c>
      <c r="AU126" s="16" t="s">
        <v>72</v>
      </c>
    </row>
    <row r="127" s="2" customFormat="1" ht="24.15" customHeight="1">
      <c r="A127" s="37"/>
      <c r="B127" s="38"/>
      <c r="C127" s="214" t="s">
        <v>225</v>
      </c>
      <c r="D127" s="214" t="s">
        <v>147</v>
      </c>
      <c r="E127" s="215" t="s">
        <v>699</v>
      </c>
      <c r="F127" s="216" t="s">
        <v>700</v>
      </c>
      <c r="G127" s="217" t="s">
        <v>199</v>
      </c>
      <c r="H127" s="218">
        <v>3</v>
      </c>
      <c r="I127" s="219"/>
      <c r="J127" s="220">
        <f>ROUND(I127*H127,2)</f>
        <v>0</v>
      </c>
      <c r="K127" s="216" t="s">
        <v>119</v>
      </c>
      <c r="L127" s="221"/>
      <c r="M127" s="222" t="s">
        <v>19</v>
      </c>
      <c r="N127" s="223" t="s">
        <v>43</v>
      </c>
      <c r="O127" s="83"/>
      <c r="P127" s="184">
        <f>O127*H127</f>
        <v>0</v>
      </c>
      <c r="Q127" s="184">
        <v>0.13073000000000001</v>
      </c>
      <c r="R127" s="184">
        <f>Q127*H127</f>
        <v>0.39219000000000004</v>
      </c>
      <c r="S127" s="184">
        <v>0</v>
      </c>
      <c r="T127" s="18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6" t="s">
        <v>151</v>
      </c>
      <c r="AT127" s="186" t="s">
        <v>147</v>
      </c>
      <c r="AU127" s="186" t="s">
        <v>72</v>
      </c>
      <c r="AY127" s="16" t="s">
        <v>121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6" t="s">
        <v>80</v>
      </c>
      <c r="BK127" s="187">
        <f>ROUND(I127*H127,2)</f>
        <v>0</v>
      </c>
      <c r="BL127" s="16" t="s">
        <v>120</v>
      </c>
      <c r="BM127" s="186" t="s">
        <v>701</v>
      </c>
    </row>
    <row r="128" s="2" customFormat="1">
      <c r="A128" s="37"/>
      <c r="B128" s="38"/>
      <c r="C128" s="39"/>
      <c r="D128" s="188" t="s">
        <v>123</v>
      </c>
      <c r="E128" s="39"/>
      <c r="F128" s="189" t="s">
        <v>700</v>
      </c>
      <c r="G128" s="39"/>
      <c r="H128" s="39"/>
      <c r="I128" s="190"/>
      <c r="J128" s="39"/>
      <c r="K128" s="39"/>
      <c r="L128" s="43"/>
      <c r="M128" s="191"/>
      <c r="N128" s="192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123</v>
      </c>
      <c r="AU128" s="16" t="s">
        <v>72</v>
      </c>
    </row>
    <row r="129" s="2" customFormat="1" ht="24.15" customHeight="1">
      <c r="A129" s="37"/>
      <c r="B129" s="38"/>
      <c r="C129" s="214" t="s">
        <v>231</v>
      </c>
      <c r="D129" s="214" t="s">
        <v>147</v>
      </c>
      <c r="E129" s="215" t="s">
        <v>702</v>
      </c>
      <c r="F129" s="216" t="s">
        <v>703</v>
      </c>
      <c r="G129" s="217" t="s">
        <v>199</v>
      </c>
      <c r="H129" s="218">
        <v>3</v>
      </c>
      <c r="I129" s="219"/>
      <c r="J129" s="220">
        <f>ROUND(I129*H129,2)</f>
        <v>0</v>
      </c>
      <c r="K129" s="216" t="s">
        <v>119</v>
      </c>
      <c r="L129" s="221"/>
      <c r="M129" s="222" t="s">
        <v>19</v>
      </c>
      <c r="N129" s="223" t="s">
        <v>43</v>
      </c>
      <c r="O129" s="83"/>
      <c r="P129" s="184">
        <f>O129*H129</f>
        <v>0</v>
      </c>
      <c r="Q129" s="184">
        <v>0.13469</v>
      </c>
      <c r="R129" s="184">
        <f>Q129*H129</f>
        <v>0.40407000000000004</v>
      </c>
      <c r="S129" s="184">
        <v>0</v>
      </c>
      <c r="T129" s="18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6" t="s">
        <v>151</v>
      </c>
      <c r="AT129" s="186" t="s">
        <v>147</v>
      </c>
      <c r="AU129" s="186" t="s">
        <v>72</v>
      </c>
      <c r="AY129" s="16" t="s">
        <v>121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6" t="s">
        <v>80</v>
      </c>
      <c r="BK129" s="187">
        <f>ROUND(I129*H129,2)</f>
        <v>0</v>
      </c>
      <c r="BL129" s="16" t="s">
        <v>120</v>
      </c>
      <c r="BM129" s="186" t="s">
        <v>704</v>
      </c>
    </row>
    <row r="130" s="2" customFormat="1">
      <c r="A130" s="37"/>
      <c r="B130" s="38"/>
      <c r="C130" s="39"/>
      <c r="D130" s="188" t="s">
        <v>123</v>
      </c>
      <c r="E130" s="39"/>
      <c r="F130" s="189" t="s">
        <v>703</v>
      </c>
      <c r="G130" s="39"/>
      <c r="H130" s="39"/>
      <c r="I130" s="190"/>
      <c r="J130" s="39"/>
      <c r="K130" s="39"/>
      <c r="L130" s="43"/>
      <c r="M130" s="191"/>
      <c r="N130" s="19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72</v>
      </c>
    </row>
    <row r="131" s="2" customFormat="1" ht="24.15" customHeight="1">
      <c r="A131" s="37"/>
      <c r="B131" s="38"/>
      <c r="C131" s="214" t="s">
        <v>7</v>
      </c>
      <c r="D131" s="214" t="s">
        <v>147</v>
      </c>
      <c r="E131" s="215" t="s">
        <v>705</v>
      </c>
      <c r="F131" s="216" t="s">
        <v>706</v>
      </c>
      <c r="G131" s="217" t="s">
        <v>199</v>
      </c>
      <c r="H131" s="218">
        <v>2</v>
      </c>
      <c r="I131" s="219"/>
      <c r="J131" s="220">
        <f>ROUND(I131*H131,2)</f>
        <v>0</v>
      </c>
      <c r="K131" s="216" t="s">
        <v>119</v>
      </c>
      <c r="L131" s="221"/>
      <c r="M131" s="222" t="s">
        <v>19</v>
      </c>
      <c r="N131" s="223" t="s">
        <v>43</v>
      </c>
      <c r="O131" s="83"/>
      <c r="P131" s="184">
        <f>O131*H131</f>
        <v>0</v>
      </c>
      <c r="Q131" s="184">
        <v>0.13865</v>
      </c>
      <c r="R131" s="184">
        <f>Q131*H131</f>
        <v>0.27729999999999999</v>
      </c>
      <c r="S131" s="184">
        <v>0</v>
      </c>
      <c r="T131" s="18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6" t="s">
        <v>151</v>
      </c>
      <c r="AT131" s="186" t="s">
        <v>147</v>
      </c>
      <c r="AU131" s="186" t="s">
        <v>72</v>
      </c>
      <c r="AY131" s="16" t="s">
        <v>121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6" t="s">
        <v>80</v>
      </c>
      <c r="BK131" s="187">
        <f>ROUND(I131*H131,2)</f>
        <v>0</v>
      </c>
      <c r="BL131" s="16" t="s">
        <v>120</v>
      </c>
      <c r="BM131" s="186" t="s">
        <v>707</v>
      </c>
    </row>
    <row r="132" s="2" customFormat="1">
      <c r="A132" s="37"/>
      <c r="B132" s="38"/>
      <c r="C132" s="39"/>
      <c r="D132" s="188" t="s">
        <v>123</v>
      </c>
      <c r="E132" s="39"/>
      <c r="F132" s="189" t="s">
        <v>706</v>
      </c>
      <c r="G132" s="39"/>
      <c r="H132" s="39"/>
      <c r="I132" s="190"/>
      <c r="J132" s="39"/>
      <c r="K132" s="39"/>
      <c r="L132" s="43"/>
      <c r="M132" s="191"/>
      <c r="N132" s="19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123</v>
      </c>
      <c r="AU132" s="16" t="s">
        <v>72</v>
      </c>
    </row>
    <row r="133" s="2" customFormat="1" ht="24.15" customHeight="1">
      <c r="A133" s="37"/>
      <c r="B133" s="38"/>
      <c r="C133" s="214" t="s">
        <v>239</v>
      </c>
      <c r="D133" s="214" t="s">
        <v>147</v>
      </c>
      <c r="E133" s="215" t="s">
        <v>708</v>
      </c>
      <c r="F133" s="216" t="s">
        <v>709</v>
      </c>
      <c r="G133" s="217" t="s">
        <v>199</v>
      </c>
      <c r="H133" s="218">
        <v>2</v>
      </c>
      <c r="I133" s="219"/>
      <c r="J133" s="220">
        <f>ROUND(I133*H133,2)</f>
        <v>0</v>
      </c>
      <c r="K133" s="216" t="s">
        <v>119</v>
      </c>
      <c r="L133" s="221"/>
      <c r="M133" s="222" t="s">
        <v>19</v>
      </c>
      <c r="N133" s="223" t="s">
        <v>43</v>
      </c>
      <c r="O133" s="83"/>
      <c r="P133" s="184">
        <f>O133*H133</f>
        <v>0</v>
      </c>
      <c r="Q133" s="184">
        <v>0.14262</v>
      </c>
      <c r="R133" s="184">
        <f>Q133*H133</f>
        <v>0.28523999999999999</v>
      </c>
      <c r="S133" s="184">
        <v>0</v>
      </c>
      <c r="T133" s="18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6" t="s">
        <v>151</v>
      </c>
      <c r="AT133" s="186" t="s">
        <v>147</v>
      </c>
      <c r="AU133" s="186" t="s">
        <v>72</v>
      </c>
      <c r="AY133" s="16" t="s">
        <v>121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6" t="s">
        <v>80</v>
      </c>
      <c r="BK133" s="187">
        <f>ROUND(I133*H133,2)</f>
        <v>0</v>
      </c>
      <c r="BL133" s="16" t="s">
        <v>120</v>
      </c>
      <c r="BM133" s="186" t="s">
        <v>710</v>
      </c>
    </row>
    <row r="134" s="2" customFormat="1">
      <c r="A134" s="37"/>
      <c r="B134" s="38"/>
      <c r="C134" s="39"/>
      <c r="D134" s="188" t="s">
        <v>123</v>
      </c>
      <c r="E134" s="39"/>
      <c r="F134" s="189" t="s">
        <v>709</v>
      </c>
      <c r="G134" s="39"/>
      <c r="H134" s="39"/>
      <c r="I134" s="190"/>
      <c r="J134" s="39"/>
      <c r="K134" s="39"/>
      <c r="L134" s="43"/>
      <c r="M134" s="191"/>
      <c r="N134" s="19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123</v>
      </c>
      <c r="AU134" s="16" t="s">
        <v>72</v>
      </c>
    </row>
    <row r="135" s="2" customFormat="1" ht="24.15" customHeight="1">
      <c r="A135" s="37"/>
      <c r="B135" s="38"/>
      <c r="C135" s="214" t="s">
        <v>245</v>
      </c>
      <c r="D135" s="214" t="s">
        <v>147</v>
      </c>
      <c r="E135" s="215" t="s">
        <v>711</v>
      </c>
      <c r="F135" s="216" t="s">
        <v>712</v>
      </c>
      <c r="G135" s="217" t="s">
        <v>199</v>
      </c>
      <c r="H135" s="218">
        <v>2</v>
      </c>
      <c r="I135" s="219"/>
      <c r="J135" s="220">
        <f>ROUND(I135*H135,2)</f>
        <v>0</v>
      </c>
      <c r="K135" s="216" t="s">
        <v>119</v>
      </c>
      <c r="L135" s="221"/>
      <c r="M135" s="222" t="s">
        <v>19</v>
      </c>
      <c r="N135" s="223" t="s">
        <v>43</v>
      </c>
      <c r="O135" s="83"/>
      <c r="P135" s="184">
        <f>O135*H135</f>
        <v>0</v>
      </c>
      <c r="Q135" s="184">
        <v>0.14657999999999999</v>
      </c>
      <c r="R135" s="184">
        <f>Q135*H135</f>
        <v>0.29315999999999998</v>
      </c>
      <c r="S135" s="184">
        <v>0</v>
      </c>
      <c r="T135" s="18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6" t="s">
        <v>151</v>
      </c>
      <c r="AT135" s="186" t="s">
        <v>147</v>
      </c>
      <c r="AU135" s="186" t="s">
        <v>72</v>
      </c>
      <c r="AY135" s="16" t="s">
        <v>121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6" t="s">
        <v>80</v>
      </c>
      <c r="BK135" s="187">
        <f>ROUND(I135*H135,2)</f>
        <v>0</v>
      </c>
      <c r="BL135" s="16" t="s">
        <v>120</v>
      </c>
      <c r="BM135" s="186" t="s">
        <v>713</v>
      </c>
    </row>
    <row r="136" s="2" customFormat="1">
      <c r="A136" s="37"/>
      <c r="B136" s="38"/>
      <c r="C136" s="39"/>
      <c r="D136" s="188" t="s">
        <v>123</v>
      </c>
      <c r="E136" s="39"/>
      <c r="F136" s="189" t="s">
        <v>712</v>
      </c>
      <c r="G136" s="39"/>
      <c r="H136" s="39"/>
      <c r="I136" s="190"/>
      <c r="J136" s="39"/>
      <c r="K136" s="39"/>
      <c r="L136" s="43"/>
      <c r="M136" s="191"/>
      <c r="N136" s="19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123</v>
      </c>
      <c r="AU136" s="16" t="s">
        <v>72</v>
      </c>
    </row>
    <row r="137" s="2" customFormat="1" ht="24.15" customHeight="1">
      <c r="A137" s="37"/>
      <c r="B137" s="38"/>
      <c r="C137" s="214" t="s">
        <v>251</v>
      </c>
      <c r="D137" s="214" t="s">
        <v>147</v>
      </c>
      <c r="E137" s="215" t="s">
        <v>714</v>
      </c>
      <c r="F137" s="216" t="s">
        <v>715</v>
      </c>
      <c r="G137" s="217" t="s">
        <v>199</v>
      </c>
      <c r="H137" s="218">
        <v>2</v>
      </c>
      <c r="I137" s="219"/>
      <c r="J137" s="220">
        <f>ROUND(I137*H137,2)</f>
        <v>0</v>
      </c>
      <c r="K137" s="216" t="s">
        <v>119</v>
      </c>
      <c r="L137" s="221"/>
      <c r="M137" s="222" t="s">
        <v>19</v>
      </c>
      <c r="N137" s="223" t="s">
        <v>43</v>
      </c>
      <c r="O137" s="83"/>
      <c r="P137" s="184">
        <f>O137*H137</f>
        <v>0</v>
      </c>
      <c r="Q137" s="184">
        <v>0.15054000000000001</v>
      </c>
      <c r="R137" s="184">
        <f>Q137*H137</f>
        <v>0.30108000000000001</v>
      </c>
      <c r="S137" s="184">
        <v>0</v>
      </c>
      <c r="T137" s="18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6" t="s">
        <v>151</v>
      </c>
      <c r="AT137" s="186" t="s">
        <v>147</v>
      </c>
      <c r="AU137" s="186" t="s">
        <v>72</v>
      </c>
      <c r="AY137" s="16" t="s">
        <v>121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6" t="s">
        <v>80</v>
      </c>
      <c r="BK137" s="187">
        <f>ROUND(I137*H137,2)</f>
        <v>0</v>
      </c>
      <c r="BL137" s="16" t="s">
        <v>120</v>
      </c>
      <c r="BM137" s="186" t="s">
        <v>716</v>
      </c>
    </row>
    <row r="138" s="2" customFormat="1">
      <c r="A138" s="37"/>
      <c r="B138" s="38"/>
      <c r="C138" s="39"/>
      <c r="D138" s="188" t="s">
        <v>123</v>
      </c>
      <c r="E138" s="39"/>
      <c r="F138" s="189" t="s">
        <v>715</v>
      </c>
      <c r="G138" s="39"/>
      <c r="H138" s="39"/>
      <c r="I138" s="190"/>
      <c r="J138" s="39"/>
      <c r="K138" s="39"/>
      <c r="L138" s="43"/>
      <c r="M138" s="191"/>
      <c r="N138" s="192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123</v>
      </c>
      <c r="AU138" s="16" t="s">
        <v>72</v>
      </c>
    </row>
    <row r="139" s="2" customFormat="1" ht="24.15" customHeight="1">
      <c r="A139" s="37"/>
      <c r="B139" s="38"/>
      <c r="C139" s="214" t="s">
        <v>257</v>
      </c>
      <c r="D139" s="214" t="s">
        <v>147</v>
      </c>
      <c r="E139" s="215" t="s">
        <v>717</v>
      </c>
      <c r="F139" s="216" t="s">
        <v>718</v>
      </c>
      <c r="G139" s="217" t="s">
        <v>199</v>
      </c>
      <c r="H139" s="218">
        <v>1</v>
      </c>
      <c r="I139" s="219"/>
      <c r="J139" s="220">
        <f>ROUND(I139*H139,2)</f>
        <v>0</v>
      </c>
      <c r="K139" s="216" t="s">
        <v>119</v>
      </c>
      <c r="L139" s="221"/>
      <c r="M139" s="222" t="s">
        <v>19</v>
      </c>
      <c r="N139" s="223" t="s">
        <v>43</v>
      </c>
      <c r="O139" s="83"/>
      <c r="P139" s="184">
        <f>O139*H139</f>
        <v>0</v>
      </c>
      <c r="Q139" s="184">
        <v>0.1545</v>
      </c>
      <c r="R139" s="184">
        <f>Q139*H139</f>
        <v>0.1545</v>
      </c>
      <c r="S139" s="184">
        <v>0</v>
      </c>
      <c r="T139" s="18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6" t="s">
        <v>151</v>
      </c>
      <c r="AT139" s="186" t="s">
        <v>147</v>
      </c>
      <c r="AU139" s="186" t="s">
        <v>72</v>
      </c>
      <c r="AY139" s="16" t="s">
        <v>121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6" t="s">
        <v>80</v>
      </c>
      <c r="BK139" s="187">
        <f>ROUND(I139*H139,2)</f>
        <v>0</v>
      </c>
      <c r="BL139" s="16" t="s">
        <v>120</v>
      </c>
      <c r="BM139" s="186" t="s">
        <v>719</v>
      </c>
    </row>
    <row r="140" s="2" customFormat="1">
      <c r="A140" s="37"/>
      <c r="B140" s="38"/>
      <c r="C140" s="39"/>
      <c r="D140" s="188" t="s">
        <v>123</v>
      </c>
      <c r="E140" s="39"/>
      <c r="F140" s="189" t="s">
        <v>718</v>
      </c>
      <c r="G140" s="39"/>
      <c r="H140" s="39"/>
      <c r="I140" s="190"/>
      <c r="J140" s="39"/>
      <c r="K140" s="39"/>
      <c r="L140" s="43"/>
      <c r="M140" s="191"/>
      <c r="N140" s="192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123</v>
      </c>
      <c r="AU140" s="16" t="s">
        <v>72</v>
      </c>
    </row>
    <row r="141" s="2" customFormat="1" ht="24.15" customHeight="1">
      <c r="A141" s="37"/>
      <c r="B141" s="38"/>
      <c r="C141" s="214" t="s">
        <v>262</v>
      </c>
      <c r="D141" s="214" t="s">
        <v>147</v>
      </c>
      <c r="E141" s="215" t="s">
        <v>720</v>
      </c>
      <c r="F141" s="216" t="s">
        <v>721</v>
      </c>
      <c r="G141" s="217" t="s">
        <v>199</v>
      </c>
      <c r="H141" s="218">
        <v>1</v>
      </c>
      <c r="I141" s="219"/>
      <c r="J141" s="220">
        <f>ROUND(I141*H141,2)</f>
        <v>0</v>
      </c>
      <c r="K141" s="216" t="s">
        <v>119</v>
      </c>
      <c r="L141" s="221"/>
      <c r="M141" s="222" t="s">
        <v>19</v>
      </c>
      <c r="N141" s="223" t="s">
        <v>43</v>
      </c>
      <c r="O141" s="83"/>
      <c r="P141" s="184">
        <f>O141*H141</f>
        <v>0</v>
      </c>
      <c r="Q141" s="184">
        <v>0.17035</v>
      </c>
      <c r="R141" s="184">
        <f>Q141*H141</f>
        <v>0.17035</v>
      </c>
      <c r="S141" s="184">
        <v>0</v>
      </c>
      <c r="T141" s="18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6" t="s">
        <v>151</v>
      </c>
      <c r="AT141" s="186" t="s">
        <v>147</v>
      </c>
      <c r="AU141" s="186" t="s">
        <v>72</v>
      </c>
      <c r="AY141" s="16" t="s">
        <v>121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6" t="s">
        <v>80</v>
      </c>
      <c r="BK141" s="187">
        <f>ROUND(I141*H141,2)</f>
        <v>0</v>
      </c>
      <c r="BL141" s="16" t="s">
        <v>120</v>
      </c>
      <c r="BM141" s="186" t="s">
        <v>722</v>
      </c>
    </row>
    <row r="142" s="2" customFormat="1">
      <c r="A142" s="37"/>
      <c r="B142" s="38"/>
      <c r="C142" s="39"/>
      <c r="D142" s="188" t="s">
        <v>123</v>
      </c>
      <c r="E142" s="39"/>
      <c r="F142" s="189" t="s">
        <v>721</v>
      </c>
      <c r="G142" s="39"/>
      <c r="H142" s="39"/>
      <c r="I142" s="190"/>
      <c r="J142" s="39"/>
      <c r="K142" s="39"/>
      <c r="L142" s="43"/>
      <c r="M142" s="191"/>
      <c r="N142" s="192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123</v>
      </c>
      <c r="AU142" s="16" t="s">
        <v>72</v>
      </c>
    </row>
    <row r="143" s="2" customFormat="1" ht="24.15" customHeight="1">
      <c r="A143" s="37"/>
      <c r="B143" s="38"/>
      <c r="C143" s="214" t="s">
        <v>268</v>
      </c>
      <c r="D143" s="214" t="s">
        <v>147</v>
      </c>
      <c r="E143" s="215" t="s">
        <v>723</v>
      </c>
      <c r="F143" s="216" t="s">
        <v>724</v>
      </c>
      <c r="G143" s="217" t="s">
        <v>199</v>
      </c>
      <c r="H143" s="218">
        <v>2</v>
      </c>
      <c r="I143" s="219"/>
      <c r="J143" s="220">
        <f>ROUND(I143*H143,2)</f>
        <v>0</v>
      </c>
      <c r="K143" s="216" t="s">
        <v>119</v>
      </c>
      <c r="L143" s="221"/>
      <c r="M143" s="222" t="s">
        <v>19</v>
      </c>
      <c r="N143" s="223" t="s">
        <v>43</v>
      </c>
      <c r="O143" s="83"/>
      <c r="P143" s="184">
        <f>O143*H143</f>
        <v>0</v>
      </c>
      <c r="Q143" s="184">
        <v>0.17430999999999999</v>
      </c>
      <c r="R143" s="184">
        <f>Q143*H143</f>
        <v>0.34861999999999999</v>
      </c>
      <c r="S143" s="184">
        <v>0</v>
      </c>
      <c r="T143" s="18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6" t="s">
        <v>151</v>
      </c>
      <c r="AT143" s="186" t="s">
        <v>147</v>
      </c>
      <c r="AU143" s="186" t="s">
        <v>72</v>
      </c>
      <c r="AY143" s="16" t="s">
        <v>121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6" t="s">
        <v>80</v>
      </c>
      <c r="BK143" s="187">
        <f>ROUND(I143*H143,2)</f>
        <v>0</v>
      </c>
      <c r="BL143" s="16" t="s">
        <v>120</v>
      </c>
      <c r="BM143" s="186" t="s">
        <v>725</v>
      </c>
    </row>
    <row r="144" s="2" customFormat="1">
      <c r="A144" s="37"/>
      <c r="B144" s="38"/>
      <c r="C144" s="39"/>
      <c r="D144" s="188" t="s">
        <v>123</v>
      </c>
      <c r="E144" s="39"/>
      <c r="F144" s="189" t="s">
        <v>724</v>
      </c>
      <c r="G144" s="39"/>
      <c r="H144" s="39"/>
      <c r="I144" s="190"/>
      <c r="J144" s="39"/>
      <c r="K144" s="39"/>
      <c r="L144" s="43"/>
      <c r="M144" s="191"/>
      <c r="N144" s="19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123</v>
      </c>
      <c r="AU144" s="16" t="s">
        <v>72</v>
      </c>
    </row>
    <row r="145" s="2" customFormat="1" ht="24.15" customHeight="1">
      <c r="A145" s="37"/>
      <c r="B145" s="38"/>
      <c r="C145" s="214" t="s">
        <v>273</v>
      </c>
      <c r="D145" s="214" t="s">
        <v>147</v>
      </c>
      <c r="E145" s="215" t="s">
        <v>726</v>
      </c>
      <c r="F145" s="216" t="s">
        <v>727</v>
      </c>
      <c r="G145" s="217" t="s">
        <v>199</v>
      </c>
      <c r="H145" s="218">
        <v>2</v>
      </c>
      <c r="I145" s="219"/>
      <c r="J145" s="220">
        <f>ROUND(I145*H145,2)</f>
        <v>0</v>
      </c>
      <c r="K145" s="216" t="s">
        <v>119</v>
      </c>
      <c r="L145" s="221"/>
      <c r="M145" s="222" t="s">
        <v>19</v>
      </c>
      <c r="N145" s="223" t="s">
        <v>43</v>
      </c>
      <c r="O145" s="83"/>
      <c r="P145" s="184">
        <f>O145*H145</f>
        <v>0</v>
      </c>
      <c r="Q145" s="184">
        <v>0.17827000000000001</v>
      </c>
      <c r="R145" s="184">
        <f>Q145*H145</f>
        <v>0.35654000000000002</v>
      </c>
      <c r="S145" s="184">
        <v>0</v>
      </c>
      <c r="T145" s="18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6" t="s">
        <v>151</v>
      </c>
      <c r="AT145" s="186" t="s">
        <v>147</v>
      </c>
      <c r="AU145" s="186" t="s">
        <v>72</v>
      </c>
      <c r="AY145" s="16" t="s">
        <v>121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6" t="s">
        <v>80</v>
      </c>
      <c r="BK145" s="187">
        <f>ROUND(I145*H145,2)</f>
        <v>0</v>
      </c>
      <c r="BL145" s="16" t="s">
        <v>120</v>
      </c>
      <c r="BM145" s="186" t="s">
        <v>728</v>
      </c>
    </row>
    <row r="146" s="2" customFormat="1">
      <c r="A146" s="37"/>
      <c r="B146" s="38"/>
      <c r="C146" s="39"/>
      <c r="D146" s="188" t="s">
        <v>123</v>
      </c>
      <c r="E146" s="39"/>
      <c r="F146" s="189" t="s">
        <v>727</v>
      </c>
      <c r="G146" s="39"/>
      <c r="H146" s="39"/>
      <c r="I146" s="190"/>
      <c r="J146" s="39"/>
      <c r="K146" s="39"/>
      <c r="L146" s="43"/>
      <c r="M146" s="191"/>
      <c r="N146" s="192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123</v>
      </c>
      <c r="AU146" s="16" t="s">
        <v>72</v>
      </c>
    </row>
    <row r="147" s="2" customFormat="1" ht="24.15" customHeight="1">
      <c r="A147" s="37"/>
      <c r="B147" s="38"/>
      <c r="C147" s="214" t="s">
        <v>278</v>
      </c>
      <c r="D147" s="214" t="s">
        <v>147</v>
      </c>
      <c r="E147" s="215" t="s">
        <v>729</v>
      </c>
      <c r="F147" s="216" t="s">
        <v>730</v>
      </c>
      <c r="G147" s="217" t="s">
        <v>199</v>
      </c>
      <c r="H147" s="218">
        <v>3</v>
      </c>
      <c r="I147" s="219"/>
      <c r="J147" s="220">
        <f>ROUND(I147*H147,2)</f>
        <v>0</v>
      </c>
      <c r="K147" s="216" t="s">
        <v>119</v>
      </c>
      <c r="L147" s="221"/>
      <c r="M147" s="222" t="s">
        <v>19</v>
      </c>
      <c r="N147" s="223" t="s">
        <v>43</v>
      </c>
      <c r="O147" s="83"/>
      <c r="P147" s="184">
        <f>O147*H147</f>
        <v>0</v>
      </c>
      <c r="Q147" s="184">
        <v>0.18223</v>
      </c>
      <c r="R147" s="184">
        <f>Q147*H147</f>
        <v>0.54669000000000001</v>
      </c>
      <c r="S147" s="184">
        <v>0</v>
      </c>
      <c r="T147" s="18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6" t="s">
        <v>151</v>
      </c>
      <c r="AT147" s="186" t="s">
        <v>147</v>
      </c>
      <c r="AU147" s="186" t="s">
        <v>72</v>
      </c>
      <c r="AY147" s="16" t="s">
        <v>121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6" t="s">
        <v>80</v>
      </c>
      <c r="BK147" s="187">
        <f>ROUND(I147*H147,2)</f>
        <v>0</v>
      </c>
      <c r="BL147" s="16" t="s">
        <v>120</v>
      </c>
      <c r="BM147" s="186" t="s">
        <v>731</v>
      </c>
    </row>
    <row r="148" s="2" customFormat="1">
      <c r="A148" s="37"/>
      <c r="B148" s="38"/>
      <c r="C148" s="39"/>
      <c r="D148" s="188" t="s">
        <v>123</v>
      </c>
      <c r="E148" s="39"/>
      <c r="F148" s="189" t="s">
        <v>730</v>
      </c>
      <c r="G148" s="39"/>
      <c r="H148" s="39"/>
      <c r="I148" s="190"/>
      <c r="J148" s="39"/>
      <c r="K148" s="39"/>
      <c r="L148" s="43"/>
      <c r="M148" s="191"/>
      <c r="N148" s="192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123</v>
      </c>
      <c r="AU148" s="16" t="s">
        <v>72</v>
      </c>
    </row>
    <row r="149" s="2" customFormat="1" ht="24.15" customHeight="1">
      <c r="A149" s="37"/>
      <c r="B149" s="38"/>
      <c r="C149" s="214" t="s">
        <v>283</v>
      </c>
      <c r="D149" s="214" t="s">
        <v>147</v>
      </c>
      <c r="E149" s="215" t="s">
        <v>148</v>
      </c>
      <c r="F149" s="216" t="s">
        <v>149</v>
      </c>
      <c r="G149" s="217" t="s">
        <v>150</v>
      </c>
      <c r="H149" s="218">
        <v>678.69100000000003</v>
      </c>
      <c r="I149" s="219"/>
      <c r="J149" s="220">
        <f>ROUND(I149*H149,2)</f>
        <v>0</v>
      </c>
      <c r="K149" s="216" t="s">
        <v>119</v>
      </c>
      <c r="L149" s="221"/>
      <c r="M149" s="222" t="s">
        <v>19</v>
      </c>
      <c r="N149" s="223" t="s">
        <v>43</v>
      </c>
      <c r="O149" s="83"/>
      <c r="P149" s="184">
        <f>O149*H149</f>
        <v>0</v>
      </c>
      <c r="Q149" s="184">
        <v>1</v>
      </c>
      <c r="R149" s="184">
        <f>Q149*H149</f>
        <v>678.69100000000003</v>
      </c>
      <c r="S149" s="184">
        <v>0</v>
      </c>
      <c r="T149" s="18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6" t="s">
        <v>151</v>
      </c>
      <c r="AT149" s="186" t="s">
        <v>147</v>
      </c>
      <c r="AU149" s="186" t="s">
        <v>72</v>
      </c>
      <c r="AY149" s="16" t="s">
        <v>121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6" t="s">
        <v>80</v>
      </c>
      <c r="BK149" s="187">
        <f>ROUND(I149*H149,2)</f>
        <v>0</v>
      </c>
      <c r="BL149" s="16" t="s">
        <v>120</v>
      </c>
      <c r="BM149" s="186" t="s">
        <v>732</v>
      </c>
    </row>
    <row r="150" s="2" customFormat="1">
      <c r="A150" s="37"/>
      <c r="B150" s="38"/>
      <c r="C150" s="39"/>
      <c r="D150" s="188" t="s">
        <v>123</v>
      </c>
      <c r="E150" s="39"/>
      <c r="F150" s="189" t="s">
        <v>149</v>
      </c>
      <c r="G150" s="39"/>
      <c r="H150" s="39"/>
      <c r="I150" s="190"/>
      <c r="J150" s="39"/>
      <c r="K150" s="39"/>
      <c r="L150" s="43"/>
      <c r="M150" s="191"/>
      <c r="N150" s="192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123</v>
      </c>
      <c r="AU150" s="16" t="s">
        <v>72</v>
      </c>
    </row>
    <row r="151" s="10" customFormat="1">
      <c r="A151" s="10"/>
      <c r="B151" s="193"/>
      <c r="C151" s="194"/>
      <c r="D151" s="188" t="s">
        <v>125</v>
      </c>
      <c r="E151" s="195" t="s">
        <v>19</v>
      </c>
      <c r="F151" s="196" t="s">
        <v>733</v>
      </c>
      <c r="G151" s="194"/>
      <c r="H151" s="197">
        <v>87.481999999999999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03" t="s">
        <v>125</v>
      </c>
      <c r="AU151" s="203" t="s">
        <v>72</v>
      </c>
      <c r="AV151" s="10" t="s">
        <v>82</v>
      </c>
      <c r="AW151" s="10" t="s">
        <v>33</v>
      </c>
      <c r="AX151" s="10" t="s">
        <v>72</v>
      </c>
      <c r="AY151" s="203" t="s">
        <v>121</v>
      </c>
    </row>
    <row r="152" s="10" customFormat="1">
      <c r="A152" s="10"/>
      <c r="B152" s="193"/>
      <c r="C152" s="194"/>
      <c r="D152" s="188" t="s">
        <v>125</v>
      </c>
      <c r="E152" s="195" t="s">
        <v>19</v>
      </c>
      <c r="F152" s="196" t="s">
        <v>734</v>
      </c>
      <c r="G152" s="194"/>
      <c r="H152" s="197">
        <v>56.439999999999998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03" t="s">
        <v>125</v>
      </c>
      <c r="AU152" s="203" t="s">
        <v>72</v>
      </c>
      <c r="AV152" s="10" t="s">
        <v>82</v>
      </c>
      <c r="AW152" s="10" t="s">
        <v>33</v>
      </c>
      <c r="AX152" s="10" t="s">
        <v>72</v>
      </c>
      <c r="AY152" s="203" t="s">
        <v>121</v>
      </c>
    </row>
    <row r="153" s="10" customFormat="1">
      <c r="A153" s="10"/>
      <c r="B153" s="193"/>
      <c r="C153" s="194"/>
      <c r="D153" s="188" t="s">
        <v>125</v>
      </c>
      <c r="E153" s="195" t="s">
        <v>19</v>
      </c>
      <c r="F153" s="196" t="s">
        <v>735</v>
      </c>
      <c r="G153" s="194"/>
      <c r="H153" s="197">
        <v>94.537000000000006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03" t="s">
        <v>125</v>
      </c>
      <c r="AU153" s="203" t="s">
        <v>72</v>
      </c>
      <c r="AV153" s="10" t="s">
        <v>82</v>
      </c>
      <c r="AW153" s="10" t="s">
        <v>33</v>
      </c>
      <c r="AX153" s="10" t="s">
        <v>72</v>
      </c>
      <c r="AY153" s="203" t="s">
        <v>121</v>
      </c>
    </row>
    <row r="154" s="10" customFormat="1">
      <c r="A154" s="10"/>
      <c r="B154" s="193"/>
      <c r="C154" s="194"/>
      <c r="D154" s="188" t="s">
        <v>125</v>
      </c>
      <c r="E154" s="195" t="s">
        <v>19</v>
      </c>
      <c r="F154" s="196" t="s">
        <v>736</v>
      </c>
      <c r="G154" s="194"/>
      <c r="H154" s="197">
        <v>440.23200000000003</v>
      </c>
      <c r="I154" s="198"/>
      <c r="J154" s="194"/>
      <c r="K154" s="194"/>
      <c r="L154" s="199"/>
      <c r="M154" s="200"/>
      <c r="N154" s="201"/>
      <c r="O154" s="201"/>
      <c r="P154" s="201"/>
      <c r="Q154" s="201"/>
      <c r="R154" s="201"/>
      <c r="S154" s="201"/>
      <c r="T154" s="202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03" t="s">
        <v>125</v>
      </c>
      <c r="AU154" s="203" t="s">
        <v>72</v>
      </c>
      <c r="AV154" s="10" t="s">
        <v>82</v>
      </c>
      <c r="AW154" s="10" t="s">
        <v>33</v>
      </c>
      <c r="AX154" s="10" t="s">
        <v>72</v>
      </c>
      <c r="AY154" s="203" t="s">
        <v>121</v>
      </c>
    </row>
    <row r="155" s="12" customFormat="1">
      <c r="A155" s="12"/>
      <c r="B155" s="224"/>
      <c r="C155" s="225"/>
      <c r="D155" s="188" t="s">
        <v>125</v>
      </c>
      <c r="E155" s="226" t="s">
        <v>19</v>
      </c>
      <c r="F155" s="227" t="s">
        <v>162</v>
      </c>
      <c r="G155" s="225"/>
      <c r="H155" s="228">
        <v>678.69100000000003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4" t="s">
        <v>125</v>
      </c>
      <c r="AU155" s="234" t="s">
        <v>72</v>
      </c>
      <c r="AV155" s="12" t="s">
        <v>120</v>
      </c>
      <c r="AW155" s="12" t="s">
        <v>33</v>
      </c>
      <c r="AX155" s="12" t="s">
        <v>80</v>
      </c>
      <c r="AY155" s="234" t="s">
        <v>121</v>
      </c>
    </row>
    <row r="156" s="2" customFormat="1" ht="24.15" customHeight="1">
      <c r="A156" s="37"/>
      <c r="B156" s="38"/>
      <c r="C156" s="175" t="s">
        <v>355</v>
      </c>
      <c r="D156" s="175" t="s">
        <v>115</v>
      </c>
      <c r="E156" s="176" t="s">
        <v>252</v>
      </c>
      <c r="F156" s="177" t="s">
        <v>253</v>
      </c>
      <c r="G156" s="178" t="s">
        <v>142</v>
      </c>
      <c r="H156" s="179">
        <v>25</v>
      </c>
      <c r="I156" s="180"/>
      <c r="J156" s="181">
        <f>ROUND(I156*H156,2)</f>
        <v>0</v>
      </c>
      <c r="K156" s="177" t="s">
        <v>119</v>
      </c>
      <c r="L156" s="43"/>
      <c r="M156" s="182" t="s">
        <v>19</v>
      </c>
      <c r="N156" s="183" t="s">
        <v>43</v>
      </c>
      <c r="O156" s="83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6" t="s">
        <v>120</v>
      </c>
      <c r="AT156" s="186" t="s">
        <v>115</v>
      </c>
      <c r="AU156" s="186" t="s">
        <v>72</v>
      </c>
      <c r="AY156" s="16" t="s">
        <v>121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6" t="s">
        <v>80</v>
      </c>
      <c r="BK156" s="187">
        <f>ROUND(I156*H156,2)</f>
        <v>0</v>
      </c>
      <c r="BL156" s="16" t="s">
        <v>120</v>
      </c>
      <c r="BM156" s="186" t="s">
        <v>737</v>
      </c>
    </row>
    <row r="157" s="2" customFormat="1">
      <c r="A157" s="37"/>
      <c r="B157" s="38"/>
      <c r="C157" s="39"/>
      <c r="D157" s="188" t="s">
        <v>123</v>
      </c>
      <c r="E157" s="39"/>
      <c r="F157" s="189" t="s">
        <v>255</v>
      </c>
      <c r="G157" s="39"/>
      <c r="H157" s="39"/>
      <c r="I157" s="190"/>
      <c r="J157" s="39"/>
      <c r="K157" s="39"/>
      <c r="L157" s="43"/>
      <c r="M157" s="191"/>
      <c r="N157" s="192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123</v>
      </c>
      <c r="AU157" s="16" t="s">
        <v>72</v>
      </c>
    </row>
    <row r="158" s="10" customFormat="1">
      <c r="A158" s="10"/>
      <c r="B158" s="193"/>
      <c r="C158" s="194"/>
      <c r="D158" s="188" t="s">
        <v>125</v>
      </c>
      <c r="E158" s="195" t="s">
        <v>19</v>
      </c>
      <c r="F158" s="196" t="s">
        <v>738</v>
      </c>
      <c r="G158" s="194"/>
      <c r="H158" s="197">
        <v>25</v>
      </c>
      <c r="I158" s="198"/>
      <c r="J158" s="194"/>
      <c r="K158" s="194"/>
      <c r="L158" s="199"/>
      <c r="M158" s="200"/>
      <c r="N158" s="201"/>
      <c r="O158" s="201"/>
      <c r="P158" s="201"/>
      <c r="Q158" s="201"/>
      <c r="R158" s="201"/>
      <c r="S158" s="201"/>
      <c r="T158" s="202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03" t="s">
        <v>125</v>
      </c>
      <c r="AU158" s="203" t="s">
        <v>72</v>
      </c>
      <c r="AV158" s="10" t="s">
        <v>82</v>
      </c>
      <c r="AW158" s="10" t="s">
        <v>33</v>
      </c>
      <c r="AX158" s="10" t="s">
        <v>80</v>
      </c>
      <c r="AY158" s="203" t="s">
        <v>121</v>
      </c>
    </row>
    <row r="159" s="2" customFormat="1" ht="24.15" customHeight="1">
      <c r="A159" s="37"/>
      <c r="B159" s="38"/>
      <c r="C159" s="175" t="s">
        <v>343</v>
      </c>
      <c r="D159" s="175" t="s">
        <v>115</v>
      </c>
      <c r="E159" s="176" t="s">
        <v>506</v>
      </c>
      <c r="F159" s="177" t="s">
        <v>507</v>
      </c>
      <c r="G159" s="178" t="s">
        <v>142</v>
      </c>
      <c r="H159" s="179">
        <v>124.5</v>
      </c>
      <c r="I159" s="180"/>
      <c r="J159" s="181">
        <f>ROUND(I159*H159,2)</f>
        <v>0</v>
      </c>
      <c r="K159" s="177" t="s">
        <v>119</v>
      </c>
      <c r="L159" s="43"/>
      <c r="M159" s="182" t="s">
        <v>19</v>
      </c>
      <c r="N159" s="183" t="s">
        <v>43</v>
      </c>
      <c r="O159" s="83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6" t="s">
        <v>120</v>
      </c>
      <c r="AT159" s="186" t="s">
        <v>115</v>
      </c>
      <c r="AU159" s="186" t="s">
        <v>72</v>
      </c>
      <c r="AY159" s="16" t="s">
        <v>121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6" t="s">
        <v>80</v>
      </c>
      <c r="BK159" s="187">
        <f>ROUND(I159*H159,2)</f>
        <v>0</v>
      </c>
      <c r="BL159" s="16" t="s">
        <v>120</v>
      </c>
      <c r="BM159" s="186" t="s">
        <v>739</v>
      </c>
    </row>
    <row r="160" s="2" customFormat="1">
      <c r="A160" s="37"/>
      <c r="B160" s="38"/>
      <c r="C160" s="39"/>
      <c r="D160" s="188" t="s">
        <v>123</v>
      </c>
      <c r="E160" s="39"/>
      <c r="F160" s="189" t="s">
        <v>509</v>
      </c>
      <c r="G160" s="39"/>
      <c r="H160" s="39"/>
      <c r="I160" s="190"/>
      <c r="J160" s="39"/>
      <c r="K160" s="39"/>
      <c r="L160" s="43"/>
      <c r="M160" s="191"/>
      <c r="N160" s="192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123</v>
      </c>
      <c r="AU160" s="16" t="s">
        <v>72</v>
      </c>
    </row>
    <row r="161" s="10" customFormat="1">
      <c r="A161" s="10"/>
      <c r="B161" s="193"/>
      <c r="C161" s="194"/>
      <c r="D161" s="188" t="s">
        <v>125</v>
      </c>
      <c r="E161" s="195" t="s">
        <v>19</v>
      </c>
      <c r="F161" s="196" t="s">
        <v>740</v>
      </c>
      <c r="G161" s="194"/>
      <c r="H161" s="197">
        <v>124.5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03" t="s">
        <v>125</v>
      </c>
      <c r="AU161" s="203" t="s">
        <v>72</v>
      </c>
      <c r="AV161" s="10" t="s">
        <v>82</v>
      </c>
      <c r="AW161" s="10" t="s">
        <v>33</v>
      </c>
      <c r="AX161" s="10" t="s">
        <v>80</v>
      </c>
      <c r="AY161" s="203" t="s">
        <v>121</v>
      </c>
    </row>
    <row r="162" s="2" customFormat="1" ht="24.15" customHeight="1">
      <c r="A162" s="37"/>
      <c r="B162" s="38"/>
      <c r="C162" s="175" t="s">
        <v>349</v>
      </c>
      <c r="D162" s="175" t="s">
        <v>115</v>
      </c>
      <c r="E162" s="176" t="s">
        <v>517</v>
      </c>
      <c r="F162" s="177" t="s">
        <v>518</v>
      </c>
      <c r="G162" s="178" t="s">
        <v>165</v>
      </c>
      <c r="H162" s="179">
        <v>415</v>
      </c>
      <c r="I162" s="180"/>
      <c r="J162" s="181">
        <f>ROUND(I162*H162,2)</f>
        <v>0</v>
      </c>
      <c r="K162" s="177" t="s">
        <v>119</v>
      </c>
      <c r="L162" s="43"/>
      <c r="M162" s="182" t="s">
        <v>19</v>
      </c>
      <c r="N162" s="183" t="s">
        <v>43</v>
      </c>
      <c r="O162" s="83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6" t="s">
        <v>120</v>
      </c>
      <c r="AT162" s="186" t="s">
        <v>115</v>
      </c>
      <c r="AU162" s="186" t="s">
        <v>72</v>
      </c>
      <c r="AY162" s="16" t="s">
        <v>121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6" t="s">
        <v>80</v>
      </c>
      <c r="BK162" s="187">
        <f>ROUND(I162*H162,2)</f>
        <v>0</v>
      </c>
      <c r="BL162" s="16" t="s">
        <v>120</v>
      </c>
      <c r="BM162" s="186" t="s">
        <v>741</v>
      </c>
    </row>
    <row r="163" s="2" customFormat="1">
      <c r="A163" s="37"/>
      <c r="B163" s="38"/>
      <c r="C163" s="39"/>
      <c r="D163" s="188" t="s">
        <v>123</v>
      </c>
      <c r="E163" s="39"/>
      <c r="F163" s="189" t="s">
        <v>520</v>
      </c>
      <c r="G163" s="39"/>
      <c r="H163" s="39"/>
      <c r="I163" s="190"/>
      <c r="J163" s="39"/>
      <c r="K163" s="39"/>
      <c r="L163" s="43"/>
      <c r="M163" s="191"/>
      <c r="N163" s="192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123</v>
      </c>
      <c r="AU163" s="16" t="s">
        <v>72</v>
      </c>
    </row>
    <row r="164" s="10" customFormat="1">
      <c r="A164" s="10"/>
      <c r="B164" s="193"/>
      <c r="C164" s="194"/>
      <c r="D164" s="188" t="s">
        <v>125</v>
      </c>
      <c r="E164" s="195" t="s">
        <v>19</v>
      </c>
      <c r="F164" s="196" t="s">
        <v>742</v>
      </c>
      <c r="G164" s="194"/>
      <c r="H164" s="197">
        <v>415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03" t="s">
        <v>125</v>
      </c>
      <c r="AU164" s="203" t="s">
        <v>72</v>
      </c>
      <c r="AV164" s="10" t="s">
        <v>82</v>
      </c>
      <c r="AW164" s="10" t="s">
        <v>33</v>
      </c>
      <c r="AX164" s="10" t="s">
        <v>80</v>
      </c>
      <c r="AY164" s="203" t="s">
        <v>121</v>
      </c>
    </row>
    <row r="165" s="2" customFormat="1" ht="16.5" customHeight="1">
      <c r="A165" s="37"/>
      <c r="B165" s="38"/>
      <c r="C165" s="214" t="s">
        <v>363</v>
      </c>
      <c r="D165" s="214" t="s">
        <v>147</v>
      </c>
      <c r="E165" s="215" t="s">
        <v>521</v>
      </c>
      <c r="F165" s="216" t="s">
        <v>522</v>
      </c>
      <c r="G165" s="217" t="s">
        <v>157</v>
      </c>
      <c r="H165" s="218">
        <v>664</v>
      </c>
      <c r="I165" s="219"/>
      <c r="J165" s="220">
        <f>ROUND(I165*H165,2)</f>
        <v>0</v>
      </c>
      <c r="K165" s="216" t="s">
        <v>119</v>
      </c>
      <c r="L165" s="221"/>
      <c r="M165" s="222" t="s">
        <v>19</v>
      </c>
      <c r="N165" s="223" t="s">
        <v>43</v>
      </c>
      <c r="O165" s="83"/>
      <c r="P165" s="184">
        <f>O165*H165</f>
        <v>0</v>
      </c>
      <c r="Q165" s="184">
        <v>0.0014</v>
      </c>
      <c r="R165" s="184">
        <f>Q165*H165</f>
        <v>0.92959999999999998</v>
      </c>
      <c r="S165" s="184">
        <v>0</v>
      </c>
      <c r="T165" s="18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6" t="s">
        <v>151</v>
      </c>
      <c r="AT165" s="186" t="s">
        <v>147</v>
      </c>
      <c r="AU165" s="186" t="s">
        <v>72</v>
      </c>
      <c r="AY165" s="16" t="s">
        <v>121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6" t="s">
        <v>80</v>
      </c>
      <c r="BK165" s="187">
        <f>ROUND(I165*H165,2)</f>
        <v>0</v>
      </c>
      <c r="BL165" s="16" t="s">
        <v>120</v>
      </c>
      <c r="BM165" s="186" t="s">
        <v>743</v>
      </c>
    </row>
    <row r="166" s="2" customFormat="1">
      <c r="A166" s="37"/>
      <c r="B166" s="38"/>
      <c r="C166" s="39"/>
      <c r="D166" s="188" t="s">
        <v>123</v>
      </c>
      <c r="E166" s="39"/>
      <c r="F166" s="189" t="s">
        <v>522</v>
      </c>
      <c r="G166" s="39"/>
      <c r="H166" s="39"/>
      <c r="I166" s="190"/>
      <c r="J166" s="39"/>
      <c r="K166" s="39"/>
      <c r="L166" s="43"/>
      <c r="M166" s="191"/>
      <c r="N166" s="19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123</v>
      </c>
      <c r="AU166" s="16" t="s">
        <v>72</v>
      </c>
    </row>
    <row r="167" s="10" customFormat="1">
      <c r="A167" s="10"/>
      <c r="B167" s="193"/>
      <c r="C167" s="194"/>
      <c r="D167" s="188" t="s">
        <v>125</v>
      </c>
      <c r="E167" s="195" t="s">
        <v>19</v>
      </c>
      <c r="F167" s="196" t="s">
        <v>744</v>
      </c>
      <c r="G167" s="194"/>
      <c r="H167" s="197">
        <v>664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03" t="s">
        <v>125</v>
      </c>
      <c r="AU167" s="203" t="s">
        <v>72</v>
      </c>
      <c r="AV167" s="10" t="s">
        <v>82</v>
      </c>
      <c r="AW167" s="10" t="s">
        <v>33</v>
      </c>
      <c r="AX167" s="10" t="s">
        <v>80</v>
      </c>
      <c r="AY167" s="203" t="s">
        <v>121</v>
      </c>
    </row>
    <row r="168" s="2" customFormat="1" ht="16.5" customHeight="1">
      <c r="A168" s="37"/>
      <c r="B168" s="38"/>
      <c r="C168" s="214" t="s">
        <v>370</v>
      </c>
      <c r="D168" s="214" t="s">
        <v>147</v>
      </c>
      <c r="E168" s="215" t="s">
        <v>526</v>
      </c>
      <c r="F168" s="216" t="s">
        <v>527</v>
      </c>
      <c r="G168" s="217" t="s">
        <v>150</v>
      </c>
      <c r="H168" s="218">
        <v>14.94</v>
      </c>
      <c r="I168" s="219"/>
      <c r="J168" s="220">
        <f>ROUND(I168*H168,2)</f>
        <v>0</v>
      </c>
      <c r="K168" s="216" t="s">
        <v>119</v>
      </c>
      <c r="L168" s="221"/>
      <c r="M168" s="222" t="s">
        <v>19</v>
      </c>
      <c r="N168" s="223" t="s">
        <v>43</v>
      </c>
      <c r="O168" s="83"/>
      <c r="P168" s="184">
        <f>O168*H168</f>
        <v>0</v>
      </c>
      <c r="Q168" s="184">
        <v>1</v>
      </c>
      <c r="R168" s="184">
        <f>Q168*H168</f>
        <v>14.94</v>
      </c>
      <c r="S168" s="184">
        <v>0</v>
      </c>
      <c r="T168" s="18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6" t="s">
        <v>151</v>
      </c>
      <c r="AT168" s="186" t="s">
        <v>147</v>
      </c>
      <c r="AU168" s="186" t="s">
        <v>72</v>
      </c>
      <c r="AY168" s="16" t="s">
        <v>121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6" t="s">
        <v>80</v>
      </c>
      <c r="BK168" s="187">
        <f>ROUND(I168*H168,2)</f>
        <v>0</v>
      </c>
      <c r="BL168" s="16" t="s">
        <v>120</v>
      </c>
      <c r="BM168" s="186" t="s">
        <v>745</v>
      </c>
    </row>
    <row r="169" s="2" customFormat="1">
      <c r="A169" s="37"/>
      <c r="B169" s="38"/>
      <c r="C169" s="39"/>
      <c r="D169" s="188" t="s">
        <v>123</v>
      </c>
      <c r="E169" s="39"/>
      <c r="F169" s="189" t="s">
        <v>527</v>
      </c>
      <c r="G169" s="39"/>
      <c r="H169" s="39"/>
      <c r="I169" s="190"/>
      <c r="J169" s="39"/>
      <c r="K169" s="39"/>
      <c r="L169" s="43"/>
      <c r="M169" s="191"/>
      <c r="N169" s="192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123</v>
      </c>
      <c r="AU169" s="16" t="s">
        <v>72</v>
      </c>
    </row>
    <row r="170" s="10" customFormat="1">
      <c r="A170" s="10"/>
      <c r="B170" s="193"/>
      <c r="C170" s="194"/>
      <c r="D170" s="188" t="s">
        <v>125</v>
      </c>
      <c r="E170" s="195" t="s">
        <v>19</v>
      </c>
      <c r="F170" s="196" t="s">
        <v>746</v>
      </c>
      <c r="G170" s="194"/>
      <c r="H170" s="197">
        <v>14.94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03" t="s">
        <v>125</v>
      </c>
      <c r="AU170" s="203" t="s">
        <v>72</v>
      </c>
      <c r="AV170" s="10" t="s">
        <v>82</v>
      </c>
      <c r="AW170" s="10" t="s">
        <v>33</v>
      </c>
      <c r="AX170" s="10" t="s">
        <v>80</v>
      </c>
      <c r="AY170" s="203" t="s">
        <v>121</v>
      </c>
    </row>
    <row r="171" s="2" customFormat="1" ht="21.75" customHeight="1">
      <c r="A171" s="37"/>
      <c r="B171" s="38"/>
      <c r="C171" s="214" t="s">
        <v>382</v>
      </c>
      <c r="D171" s="214" t="s">
        <v>147</v>
      </c>
      <c r="E171" s="215" t="s">
        <v>531</v>
      </c>
      <c r="F171" s="216" t="s">
        <v>532</v>
      </c>
      <c r="G171" s="217" t="s">
        <v>150</v>
      </c>
      <c r="H171" s="218">
        <v>622.5</v>
      </c>
      <c r="I171" s="219"/>
      <c r="J171" s="220">
        <f>ROUND(I171*H171,2)</f>
        <v>0</v>
      </c>
      <c r="K171" s="216" t="s">
        <v>119</v>
      </c>
      <c r="L171" s="221"/>
      <c r="M171" s="222" t="s">
        <v>19</v>
      </c>
      <c r="N171" s="223" t="s">
        <v>43</v>
      </c>
      <c r="O171" s="83"/>
      <c r="P171" s="184">
        <f>O171*H171</f>
        <v>0</v>
      </c>
      <c r="Q171" s="184">
        <v>1</v>
      </c>
      <c r="R171" s="184">
        <f>Q171*H171</f>
        <v>622.5</v>
      </c>
      <c r="S171" s="184">
        <v>0</v>
      </c>
      <c r="T171" s="18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6" t="s">
        <v>151</v>
      </c>
      <c r="AT171" s="186" t="s">
        <v>147</v>
      </c>
      <c r="AU171" s="186" t="s">
        <v>72</v>
      </c>
      <c r="AY171" s="16" t="s">
        <v>121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6" t="s">
        <v>80</v>
      </c>
      <c r="BK171" s="187">
        <f>ROUND(I171*H171,2)</f>
        <v>0</v>
      </c>
      <c r="BL171" s="16" t="s">
        <v>120</v>
      </c>
      <c r="BM171" s="186" t="s">
        <v>747</v>
      </c>
    </row>
    <row r="172" s="2" customFormat="1">
      <c r="A172" s="37"/>
      <c r="B172" s="38"/>
      <c r="C172" s="39"/>
      <c r="D172" s="188" t="s">
        <v>123</v>
      </c>
      <c r="E172" s="39"/>
      <c r="F172" s="189" t="s">
        <v>532</v>
      </c>
      <c r="G172" s="39"/>
      <c r="H172" s="39"/>
      <c r="I172" s="190"/>
      <c r="J172" s="39"/>
      <c r="K172" s="39"/>
      <c r="L172" s="43"/>
      <c r="M172" s="191"/>
      <c r="N172" s="19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123</v>
      </c>
      <c r="AU172" s="16" t="s">
        <v>72</v>
      </c>
    </row>
    <row r="173" s="10" customFormat="1">
      <c r="A173" s="10"/>
      <c r="B173" s="193"/>
      <c r="C173" s="194"/>
      <c r="D173" s="188" t="s">
        <v>125</v>
      </c>
      <c r="E173" s="195" t="s">
        <v>19</v>
      </c>
      <c r="F173" s="196" t="s">
        <v>748</v>
      </c>
      <c r="G173" s="194"/>
      <c r="H173" s="197">
        <v>622.5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03" t="s">
        <v>125</v>
      </c>
      <c r="AU173" s="203" t="s">
        <v>72</v>
      </c>
      <c r="AV173" s="10" t="s">
        <v>82</v>
      </c>
      <c r="AW173" s="10" t="s">
        <v>33</v>
      </c>
      <c r="AX173" s="10" t="s">
        <v>80</v>
      </c>
      <c r="AY173" s="203" t="s">
        <v>121</v>
      </c>
    </row>
    <row r="174" s="2" customFormat="1" ht="21.75" customHeight="1">
      <c r="A174" s="37"/>
      <c r="B174" s="38"/>
      <c r="C174" s="175" t="s">
        <v>616</v>
      </c>
      <c r="D174" s="175" t="s">
        <v>115</v>
      </c>
      <c r="E174" s="176" t="s">
        <v>176</v>
      </c>
      <c r="F174" s="177" t="s">
        <v>177</v>
      </c>
      <c r="G174" s="178" t="s">
        <v>165</v>
      </c>
      <c r="H174" s="179">
        <v>12</v>
      </c>
      <c r="I174" s="180"/>
      <c r="J174" s="181">
        <f>ROUND(I174*H174,2)</f>
        <v>0</v>
      </c>
      <c r="K174" s="177" t="s">
        <v>119</v>
      </c>
      <c r="L174" s="43"/>
      <c r="M174" s="182" t="s">
        <v>19</v>
      </c>
      <c r="N174" s="183" t="s">
        <v>43</v>
      </c>
      <c r="O174" s="83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6" t="s">
        <v>120</v>
      </c>
      <c r="AT174" s="186" t="s">
        <v>115</v>
      </c>
      <c r="AU174" s="186" t="s">
        <v>72</v>
      </c>
      <c r="AY174" s="16" t="s">
        <v>121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6" t="s">
        <v>80</v>
      </c>
      <c r="BK174" s="187">
        <f>ROUND(I174*H174,2)</f>
        <v>0</v>
      </c>
      <c r="BL174" s="16" t="s">
        <v>120</v>
      </c>
      <c r="BM174" s="186" t="s">
        <v>749</v>
      </c>
    </row>
    <row r="175" s="2" customFormat="1">
      <c r="A175" s="37"/>
      <c r="B175" s="38"/>
      <c r="C175" s="39"/>
      <c r="D175" s="188" t="s">
        <v>123</v>
      </c>
      <c r="E175" s="39"/>
      <c r="F175" s="189" t="s">
        <v>179</v>
      </c>
      <c r="G175" s="39"/>
      <c r="H175" s="39"/>
      <c r="I175" s="190"/>
      <c r="J175" s="39"/>
      <c r="K175" s="39"/>
      <c r="L175" s="43"/>
      <c r="M175" s="191"/>
      <c r="N175" s="192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123</v>
      </c>
      <c r="AU175" s="16" t="s">
        <v>72</v>
      </c>
    </row>
    <row r="176" s="11" customFormat="1">
      <c r="A176" s="11"/>
      <c r="B176" s="204"/>
      <c r="C176" s="205"/>
      <c r="D176" s="188" t="s">
        <v>125</v>
      </c>
      <c r="E176" s="206" t="s">
        <v>19</v>
      </c>
      <c r="F176" s="207" t="s">
        <v>750</v>
      </c>
      <c r="G176" s="205"/>
      <c r="H176" s="206" t="s">
        <v>19</v>
      </c>
      <c r="I176" s="208"/>
      <c r="J176" s="205"/>
      <c r="K176" s="205"/>
      <c r="L176" s="209"/>
      <c r="M176" s="210"/>
      <c r="N176" s="211"/>
      <c r="O176" s="211"/>
      <c r="P176" s="211"/>
      <c r="Q176" s="211"/>
      <c r="R176" s="211"/>
      <c r="S176" s="211"/>
      <c r="T176" s="212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T176" s="213" t="s">
        <v>125</v>
      </c>
      <c r="AU176" s="213" t="s">
        <v>72</v>
      </c>
      <c r="AV176" s="11" t="s">
        <v>80</v>
      </c>
      <c r="AW176" s="11" t="s">
        <v>33</v>
      </c>
      <c r="AX176" s="11" t="s">
        <v>72</v>
      </c>
      <c r="AY176" s="213" t="s">
        <v>121</v>
      </c>
    </row>
    <row r="177" s="10" customFormat="1">
      <c r="A177" s="10"/>
      <c r="B177" s="193"/>
      <c r="C177" s="194"/>
      <c r="D177" s="188" t="s">
        <v>125</v>
      </c>
      <c r="E177" s="195" t="s">
        <v>19</v>
      </c>
      <c r="F177" s="196" t="s">
        <v>751</v>
      </c>
      <c r="G177" s="194"/>
      <c r="H177" s="197">
        <v>12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03" t="s">
        <v>125</v>
      </c>
      <c r="AU177" s="203" t="s">
        <v>72</v>
      </c>
      <c r="AV177" s="10" t="s">
        <v>82</v>
      </c>
      <c r="AW177" s="10" t="s">
        <v>33</v>
      </c>
      <c r="AX177" s="10" t="s">
        <v>80</v>
      </c>
      <c r="AY177" s="203" t="s">
        <v>121</v>
      </c>
    </row>
    <row r="178" s="2" customFormat="1" ht="21.75" customHeight="1">
      <c r="A178" s="37"/>
      <c r="B178" s="38"/>
      <c r="C178" s="175" t="s">
        <v>622</v>
      </c>
      <c r="D178" s="175" t="s">
        <v>115</v>
      </c>
      <c r="E178" s="176" t="s">
        <v>467</v>
      </c>
      <c r="F178" s="177" t="s">
        <v>468</v>
      </c>
      <c r="G178" s="178" t="s">
        <v>165</v>
      </c>
      <c r="H178" s="179">
        <v>12</v>
      </c>
      <c r="I178" s="180"/>
      <c r="J178" s="181">
        <f>ROUND(I178*H178,2)</f>
        <v>0</v>
      </c>
      <c r="K178" s="177" t="s">
        <v>119</v>
      </c>
      <c r="L178" s="43"/>
      <c r="M178" s="182" t="s">
        <v>19</v>
      </c>
      <c r="N178" s="183" t="s">
        <v>43</v>
      </c>
      <c r="O178" s="83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6" t="s">
        <v>120</v>
      </c>
      <c r="AT178" s="186" t="s">
        <v>115</v>
      </c>
      <c r="AU178" s="186" t="s">
        <v>72</v>
      </c>
      <c r="AY178" s="16" t="s">
        <v>121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6" t="s">
        <v>80</v>
      </c>
      <c r="BK178" s="187">
        <f>ROUND(I178*H178,2)</f>
        <v>0</v>
      </c>
      <c r="BL178" s="16" t="s">
        <v>120</v>
      </c>
      <c r="BM178" s="186" t="s">
        <v>752</v>
      </c>
    </row>
    <row r="179" s="2" customFormat="1">
      <c r="A179" s="37"/>
      <c r="B179" s="38"/>
      <c r="C179" s="39"/>
      <c r="D179" s="188" t="s">
        <v>123</v>
      </c>
      <c r="E179" s="39"/>
      <c r="F179" s="189" t="s">
        <v>470</v>
      </c>
      <c r="G179" s="39"/>
      <c r="H179" s="39"/>
      <c r="I179" s="190"/>
      <c r="J179" s="39"/>
      <c r="K179" s="39"/>
      <c r="L179" s="43"/>
      <c r="M179" s="191"/>
      <c r="N179" s="192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123</v>
      </c>
      <c r="AU179" s="16" t="s">
        <v>72</v>
      </c>
    </row>
    <row r="180" s="11" customFormat="1">
      <c r="A180" s="11"/>
      <c r="B180" s="204"/>
      <c r="C180" s="205"/>
      <c r="D180" s="188" t="s">
        <v>125</v>
      </c>
      <c r="E180" s="206" t="s">
        <v>19</v>
      </c>
      <c r="F180" s="207" t="s">
        <v>750</v>
      </c>
      <c r="G180" s="205"/>
      <c r="H180" s="206" t="s">
        <v>19</v>
      </c>
      <c r="I180" s="208"/>
      <c r="J180" s="205"/>
      <c r="K180" s="205"/>
      <c r="L180" s="209"/>
      <c r="M180" s="210"/>
      <c r="N180" s="211"/>
      <c r="O180" s="211"/>
      <c r="P180" s="211"/>
      <c r="Q180" s="211"/>
      <c r="R180" s="211"/>
      <c r="S180" s="211"/>
      <c r="T180" s="212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T180" s="213" t="s">
        <v>125</v>
      </c>
      <c r="AU180" s="213" t="s">
        <v>72</v>
      </c>
      <c r="AV180" s="11" t="s">
        <v>80</v>
      </c>
      <c r="AW180" s="11" t="s">
        <v>33</v>
      </c>
      <c r="AX180" s="11" t="s">
        <v>72</v>
      </c>
      <c r="AY180" s="213" t="s">
        <v>121</v>
      </c>
    </row>
    <row r="181" s="10" customFormat="1">
      <c r="A181" s="10"/>
      <c r="B181" s="193"/>
      <c r="C181" s="194"/>
      <c r="D181" s="188" t="s">
        <v>125</v>
      </c>
      <c r="E181" s="195" t="s">
        <v>19</v>
      </c>
      <c r="F181" s="196" t="s">
        <v>751</v>
      </c>
      <c r="G181" s="194"/>
      <c r="H181" s="197">
        <v>12</v>
      </c>
      <c r="I181" s="198"/>
      <c r="J181" s="194"/>
      <c r="K181" s="194"/>
      <c r="L181" s="199"/>
      <c r="M181" s="200"/>
      <c r="N181" s="201"/>
      <c r="O181" s="201"/>
      <c r="P181" s="201"/>
      <c r="Q181" s="201"/>
      <c r="R181" s="201"/>
      <c r="S181" s="201"/>
      <c r="T181" s="202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03" t="s">
        <v>125</v>
      </c>
      <c r="AU181" s="203" t="s">
        <v>72</v>
      </c>
      <c r="AV181" s="10" t="s">
        <v>82</v>
      </c>
      <c r="AW181" s="10" t="s">
        <v>33</v>
      </c>
      <c r="AX181" s="10" t="s">
        <v>80</v>
      </c>
      <c r="AY181" s="203" t="s">
        <v>121</v>
      </c>
    </row>
    <row r="182" s="2" customFormat="1" ht="33" customHeight="1">
      <c r="A182" s="37"/>
      <c r="B182" s="38"/>
      <c r="C182" s="175" t="s">
        <v>299</v>
      </c>
      <c r="D182" s="175" t="s">
        <v>115</v>
      </c>
      <c r="E182" s="176" t="s">
        <v>753</v>
      </c>
      <c r="F182" s="177" t="s">
        <v>754</v>
      </c>
      <c r="G182" s="178" t="s">
        <v>165</v>
      </c>
      <c r="H182" s="179">
        <v>13.199999999999999</v>
      </c>
      <c r="I182" s="180"/>
      <c r="J182" s="181">
        <f>ROUND(I182*H182,2)</f>
        <v>0</v>
      </c>
      <c r="K182" s="177" t="s">
        <v>119</v>
      </c>
      <c r="L182" s="43"/>
      <c r="M182" s="182" t="s">
        <v>19</v>
      </c>
      <c r="N182" s="183" t="s">
        <v>43</v>
      </c>
      <c r="O182" s="83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6" t="s">
        <v>120</v>
      </c>
      <c r="AT182" s="186" t="s">
        <v>115</v>
      </c>
      <c r="AU182" s="186" t="s">
        <v>72</v>
      </c>
      <c r="AY182" s="16" t="s">
        <v>121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6" t="s">
        <v>80</v>
      </c>
      <c r="BK182" s="187">
        <f>ROUND(I182*H182,2)</f>
        <v>0</v>
      </c>
      <c r="BL182" s="16" t="s">
        <v>120</v>
      </c>
      <c r="BM182" s="186" t="s">
        <v>755</v>
      </c>
    </row>
    <row r="183" s="2" customFormat="1">
      <c r="A183" s="37"/>
      <c r="B183" s="38"/>
      <c r="C183" s="39"/>
      <c r="D183" s="188" t="s">
        <v>123</v>
      </c>
      <c r="E183" s="39"/>
      <c r="F183" s="189" t="s">
        <v>756</v>
      </c>
      <c r="G183" s="39"/>
      <c r="H183" s="39"/>
      <c r="I183" s="190"/>
      <c r="J183" s="39"/>
      <c r="K183" s="39"/>
      <c r="L183" s="43"/>
      <c r="M183" s="191"/>
      <c r="N183" s="192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123</v>
      </c>
      <c r="AU183" s="16" t="s">
        <v>72</v>
      </c>
    </row>
    <row r="184" s="10" customFormat="1">
      <c r="A184" s="10"/>
      <c r="B184" s="193"/>
      <c r="C184" s="194"/>
      <c r="D184" s="188" t="s">
        <v>125</v>
      </c>
      <c r="E184" s="195" t="s">
        <v>19</v>
      </c>
      <c r="F184" s="196" t="s">
        <v>757</v>
      </c>
      <c r="G184" s="194"/>
      <c r="H184" s="197">
        <v>13.199999999999999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03" t="s">
        <v>125</v>
      </c>
      <c r="AU184" s="203" t="s">
        <v>72</v>
      </c>
      <c r="AV184" s="10" t="s">
        <v>82</v>
      </c>
      <c r="AW184" s="10" t="s">
        <v>33</v>
      </c>
      <c r="AX184" s="10" t="s">
        <v>80</v>
      </c>
      <c r="AY184" s="203" t="s">
        <v>121</v>
      </c>
    </row>
    <row r="185" s="2" customFormat="1" ht="33" customHeight="1">
      <c r="A185" s="37"/>
      <c r="B185" s="38"/>
      <c r="C185" s="175" t="s">
        <v>305</v>
      </c>
      <c r="D185" s="175" t="s">
        <v>115</v>
      </c>
      <c r="E185" s="176" t="s">
        <v>758</v>
      </c>
      <c r="F185" s="177" t="s">
        <v>759</v>
      </c>
      <c r="G185" s="178" t="s">
        <v>165</v>
      </c>
      <c r="H185" s="179">
        <v>13.199999999999999</v>
      </c>
      <c r="I185" s="180"/>
      <c r="J185" s="181">
        <f>ROUND(I185*H185,2)</f>
        <v>0</v>
      </c>
      <c r="K185" s="177" t="s">
        <v>119</v>
      </c>
      <c r="L185" s="43"/>
      <c r="M185" s="182" t="s">
        <v>19</v>
      </c>
      <c r="N185" s="183" t="s">
        <v>43</v>
      </c>
      <c r="O185" s="83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6" t="s">
        <v>120</v>
      </c>
      <c r="AT185" s="186" t="s">
        <v>115</v>
      </c>
      <c r="AU185" s="186" t="s">
        <v>72</v>
      </c>
      <c r="AY185" s="16" t="s">
        <v>121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6" t="s">
        <v>80</v>
      </c>
      <c r="BK185" s="187">
        <f>ROUND(I185*H185,2)</f>
        <v>0</v>
      </c>
      <c r="BL185" s="16" t="s">
        <v>120</v>
      </c>
      <c r="BM185" s="186" t="s">
        <v>760</v>
      </c>
    </row>
    <row r="186" s="2" customFormat="1">
      <c r="A186" s="37"/>
      <c r="B186" s="38"/>
      <c r="C186" s="39"/>
      <c r="D186" s="188" t="s">
        <v>123</v>
      </c>
      <c r="E186" s="39"/>
      <c r="F186" s="189" t="s">
        <v>761</v>
      </c>
      <c r="G186" s="39"/>
      <c r="H186" s="39"/>
      <c r="I186" s="190"/>
      <c r="J186" s="39"/>
      <c r="K186" s="39"/>
      <c r="L186" s="43"/>
      <c r="M186" s="191"/>
      <c r="N186" s="192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123</v>
      </c>
      <c r="AU186" s="16" t="s">
        <v>72</v>
      </c>
    </row>
    <row r="187" s="10" customFormat="1">
      <c r="A187" s="10"/>
      <c r="B187" s="193"/>
      <c r="C187" s="194"/>
      <c r="D187" s="188" t="s">
        <v>125</v>
      </c>
      <c r="E187" s="195" t="s">
        <v>19</v>
      </c>
      <c r="F187" s="196" t="s">
        <v>757</v>
      </c>
      <c r="G187" s="194"/>
      <c r="H187" s="197">
        <v>13.199999999999999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03" t="s">
        <v>125</v>
      </c>
      <c r="AU187" s="203" t="s">
        <v>72</v>
      </c>
      <c r="AV187" s="10" t="s">
        <v>82</v>
      </c>
      <c r="AW187" s="10" t="s">
        <v>33</v>
      </c>
      <c r="AX187" s="10" t="s">
        <v>80</v>
      </c>
      <c r="AY187" s="203" t="s">
        <v>121</v>
      </c>
    </row>
    <row r="188" s="2" customFormat="1" ht="24.15" customHeight="1">
      <c r="A188" s="37"/>
      <c r="B188" s="38"/>
      <c r="C188" s="175" t="s">
        <v>310</v>
      </c>
      <c r="D188" s="175" t="s">
        <v>115</v>
      </c>
      <c r="E188" s="176" t="s">
        <v>475</v>
      </c>
      <c r="F188" s="177" t="s">
        <v>476</v>
      </c>
      <c r="G188" s="178" t="s">
        <v>477</v>
      </c>
      <c r="H188" s="179">
        <v>48</v>
      </c>
      <c r="I188" s="180"/>
      <c r="J188" s="181">
        <f>ROUND(I188*H188,2)</f>
        <v>0</v>
      </c>
      <c r="K188" s="177" t="s">
        <v>119</v>
      </c>
      <c r="L188" s="43"/>
      <c r="M188" s="182" t="s">
        <v>19</v>
      </c>
      <c r="N188" s="183" t="s">
        <v>43</v>
      </c>
      <c r="O188" s="83"/>
      <c r="P188" s="184">
        <f>O188*H188</f>
        <v>0</v>
      </c>
      <c r="Q188" s="184">
        <v>0</v>
      </c>
      <c r="R188" s="184">
        <f>Q188*H188</f>
        <v>0</v>
      </c>
      <c r="S188" s="184">
        <v>0</v>
      </c>
      <c r="T188" s="18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6" t="s">
        <v>120</v>
      </c>
      <c r="AT188" s="186" t="s">
        <v>115</v>
      </c>
      <c r="AU188" s="186" t="s">
        <v>72</v>
      </c>
      <c r="AY188" s="16" t="s">
        <v>121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6" t="s">
        <v>80</v>
      </c>
      <c r="BK188" s="187">
        <f>ROUND(I188*H188,2)</f>
        <v>0</v>
      </c>
      <c r="BL188" s="16" t="s">
        <v>120</v>
      </c>
      <c r="BM188" s="186" t="s">
        <v>762</v>
      </c>
    </row>
    <row r="189" s="2" customFormat="1">
      <c r="A189" s="37"/>
      <c r="B189" s="38"/>
      <c r="C189" s="39"/>
      <c r="D189" s="188" t="s">
        <v>123</v>
      </c>
      <c r="E189" s="39"/>
      <c r="F189" s="189" t="s">
        <v>479</v>
      </c>
      <c r="G189" s="39"/>
      <c r="H189" s="39"/>
      <c r="I189" s="190"/>
      <c r="J189" s="39"/>
      <c r="K189" s="39"/>
      <c r="L189" s="43"/>
      <c r="M189" s="191"/>
      <c r="N189" s="192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123</v>
      </c>
      <c r="AU189" s="16" t="s">
        <v>72</v>
      </c>
    </row>
    <row r="190" s="10" customFormat="1">
      <c r="A190" s="10"/>
      <c r="B190" s="193"/>
      <c r="C190" s="194"/>
      <c r="D190" s="188" t="s">
        <v>125</v>
      </c>
      <c r="E190" s="195" t="s">
        <v>19</v>
      </c>
      <c r="F190" s="196" t="s">
        <v>763</v>
      </c>
      <c r="G190" s="194"/>
      <c r="H190" s="197">
        <v>48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03" t="s">
        <v>125</v>
      </c>
      <c r="AU190" s="203" t="s">
        <v>72</v>
      </c>
      <c r="AV190" s="10" t="s">
        <v>82</v>
      </c>
      <c r="AW190" s="10" t="s">
        <v>33</v>
      </c>
      <c r="AX190" s="10" t="s">
        <v>80</v>
      </c>
      <c r="AY190" s="203" t="s">
        <v>121</v>
      </c>
    </row>
    <row r="191" s="2" customFormat="1" ht="24.15" customHeight="1">
      <c r="A191" s="37"/>
      <c r="B191" s="38"/>
      <c r="C191" s="214" t="s">
        <v>315</v>
      </c>
      <c r="D191" s="214" t="s">
        <v>147</v>
      </c>
      <c r="E191" s="215" t="s">
        <v>211</v>
      </c>
      <c r="F191" s="216" t="s">
        <v>212</v>
      </c>
      <c r="G191" s="217" t="s">
        <v>199</v>
      </c>
      <c r="H191" s="218">
        <v>96</v>
      </c>
      <c r="I191" s="219"/>
      <c r="J191" s="220">
        <f>ROUND(I191*H191,2)</f>
        <v>0</v>
      </c>
      <c r="K191" s="216" t="s">
        <v>119</v>
      </c>
      <c r="L191" s="221"/>
      <c r="M191" s="222" t="s">
        <v>19</v>
      </c>
      <c r="N191" s="223" t="s">
        <v>43</v>
      </c>
      <c r="O191" s="83"/>
      <c r="P191" s="184">
        <f>O191*H191</f>
        <v>0</v>
      </c>
      <c r="Q191" s="184">
        <v>0.0010499999999999999</v>
      </c>
      <c r="R191" s="184">
        <f>Q191*H191</f>
        <v>0.1008</v>
      </c>
      <c r="S191" s="184">
        <v>0</v>
      </c>
      <c r="T191" s="18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6" t="s">
        <v>151</v>
      </c>
      <c r="AT191" s="186" t="s">
        <v>147</v>
      </c>
      <c r="AU191" s="186" t="s">
        <v>72</v>
      </c>
      <c r="AY191" s="16" t="s">
        <v>121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6" t="s">
        <v>80</v>
      </c>
      <c r="BK191" s="187">
        <f>ROUND(I191*H191,2)</f>
        <v>0</v>
      </c>
      <c r="BL191" s="16" t="s">
        <v>120</v>
      </c>
      <c r="BM191" s="186" t="s">
        <v>764</v>
      </c>
    </row>
    <row r="192" s="2" customFormat="1">
      <c r="A192" s="37"/>
      <c r="B192" s="38"/>
      <c r="C192" s="39"/>
      <c r="D192" s="188" t="s">
        <v>123</v>
      </c>
      <c r="E192" s="39"/>
      <c r="F192" s="189" t="s">
        <v>212</v>
      </c>
      <c r="G192" s="39"/>
      <c r="H192" s="39"/>
      <c r="I192" s="190"/>
      <c r="J192" s="39"/>
      <c r="K192" s="39"/>
      <c r="L192" s="43"/>
      <c r="M192" s="191"/>
      <c r="N192" s="192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123</v>
      </c>
      <c r="AU192" s="16" t="s">
        <v>72</v>
      </c>
    </row>
    <row r="193" s="10" customFormat="1">
      <c r="A193" s="10"/>
      <c r="B193" s="193"/>
      <c r="C193" s="194"/>
      <c r="D193" s="188" t="s">
        <v>125</v>
      </c>
      <c r="E193" s="195" t="s">
        <v>19</v>
      </c>
      <c r="F193" s="196" t="s">
        <v>765</v>
      </c>
      <c r="G193" s="194"/>
      <c r="H193" s="197">
        <v>96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03" t="s">
        <v>125</v>
      </c>
      <c r="AU193" s="203" t="s">
        <v>72</v>
      </c>
      <c r="AV193" s="10" t="s">
        <v>82</v>
      </c>
      <c r="AW193" s="10" t="s">
        <v>33</v>
      </c>
      <c r="AX193" s="10" t="s">
        <v>80</v>
      </c>
      <c r="AY193" s="203" t="s">
        <v>121</v>
      </c>
    </row>
    <row r="194" s="2" customFormat="1" ht="21.75" customHeight="1">
      <c r="A194" s="37"/>
      <c r="B194" s="38"/>
      <c r="C194" s="214" t="s">
        <v>320</v>
      </c>
      <c r="D194" s="214" t="s">
        <v>147</v>
      </c>
      <c r="E194" s="215" t="s">
        <v>766</v>
      </c>
      <c r="F194" s="216" t="s">
        <v>767</v>
      </c>
      <c r="G194" s="217" t="s">
        <v>199</v>
      </c>
      <c r="H194" s="218">
        <v>48</v>
      </c>
      <c r="I194" s="219"/>
      <c r="J194" s="220">
        <f>ROUND(I194*H194,2)</f>
        <v>0</v>
      </c>
      <c r="K194" s="216" t="s">
        <v>119</v>
      </c>
      <c r="L194" s="221"/>
      <c r="M194" s="222" t="s">
        <v>19</v>
      </c>
      <c r="N194" s="223" t="s">
        <v>43</v>
      </c>
      <c r="O194" s="83"/>
      <c r="P194" s="184">
        <f>O194*H194</f>
        <v>0</v>
      </c>
      <c r="Q194" s="184">
        <v>0.00018000000000000001</v>
      </c>
      <c r="R194" s="184">
        <f>Q194*H194</f>
        <v>0.0086400000000000001</v>
      </c>
      <c r="S194" s="184">
        <v>0</v>
      </c>
      <c r="T194" s="18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6" t="s">
        <v>151</v>
      </c>
      <c r="AT194" s="186" t="s">
        <v>147</v>
      </c>
      <c r="AU194" s="186" t="s">
        <v>72</v>
      </c>
      <c r="AY194" s="16" t="s">
        <v>121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6" t="s">
        <v>80</v>
      </c>
      <c r="BK194" s="187">
        <f>ROUND(I194*H194,2)</f>
        <v>0</v>
      </c>
      <c r="BL194" s="16" t="s">
        <v>120</v>
      </c>
      <c r="BM194" s="186" t="s">
        <v>768</v>
      </c>
    </row>
    <row r="195" s="2" customFormat="1">
      <c r="A195" s="37"/>
      <c r="B195" s="38"/>
      <c r="C195" s="39"/>
      <c r="D195" s="188" t="s">
        <v>123</v>
      </c>
      <c r="E195" s="39"/>
      <c r="F195" s="189" t="s">
        <v>767</v>
      </c>
      <c r="G195" s="39"/>
      <c r="H195" s="39"/>
      <c r="I195" s="190"/>
      <c r="J195" s="39"/>
      <c r="K195" s="39"/>
      <c r="L195" s="43"/>
      <c r="M195" s="191"/>
      <c r="N195" s="192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123</v>
      </c>
      <c r="AU195" s="16" t="s">
        <v>72</v>
      </c>
    </row>
    <row r="196" s="10" customFormat="1">
      <c r="A196" s="10"/>
      <c r="B196" s="193"/>
      <c r="C196" s="194"/>
      <c r="D196" s="188" t="s">
        <v>125</v>
      </c>
      <c r="E196" s="195" t="s">
        <v>19</v>
      </c>
      <c r="F196" s="196" t="s">
        <v>763</v>
      </c>
      <c r="G196" s="194"/>
      <c r="H196" s="197">
        <v>48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03" t="s">
        <v>125</v>
      </c>
      <c r="AU196" s="203" t="s">
        <v>72</v>
      </c>
      <c r="AV196" s="10" t="s">
        <v>82</v>
      </c>
      <c r="AW196" s="10" t="s">
        <v>33</v>
      </c>
      <c r="AX196" s="10" t="s">
        <v>80</v>
      </c>
      <c r="AY196" s="203" t="s">
        <v>121</v>
      </c>
    </row>
    <row r="197" s="2" customFormat="1" ht="24.15" customHeight="1">
      <c r="A197" s="37"/>
      <c r="B197" s="38"/>
      <c r="C197" s="175" t="s">
        <v>325</v>
      </c>
      <c r="D197" s="175" t="s">
        <v>115</v>
      </c>
      <c r="E197" s="176" t="s">
        <v>769</v>
      </c>
      <c r="F197" s="177" t="s">
        <v>770</v>
      </c>
      <c r="G197" s="178" t="s">
        <v>142</v>
      </c>
      <c r="H197" s="179">
        <v>2</v>
      </c>
      <c r="I197" s="180"/>
      <c r="J197" s="181">
        <f>ROUND(I197*H197,2)</f>
        <v>0</v>
      </c>
      <c r="K197" s="177" t="s">
        <v>119</v>
      </c>
      <c r="L197" s="43"/>
      <c r="M197" s="182" t="s">
        <v>19</v>
      </c>
      <c r="N197" s="183" t="s">
        <v>43</v>
      </c>
      <c r="O197" s="83"/>
      <c r="P197" s="184">
        <f>O197*H197</f>
        <v>0</v>
      </c>
      <c r="Q197" s="184">
        <v>0</v>
      </c>
      <c r="R197" s="184">
        <f>Q197*H197</f>
        <v>0</v>
      </c>
      <c r="S197" s="184">
        <v>0</v>
      </c>
      <c r="T197" s="18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6" t="s">
        <v>120</v>
      </c>
      <c r="AT197" s="186" t="s">
        <v>115</v>
      </c>
      <c r="AU197" s="186" t="s">
        <v>72</v>
      </c>
      <c r="AY197" s="16" t="s">
        <v>121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6" t="s">
        <v>80</v>
      </c>
      <c r="BK197" s="187">
        <f>ROUND(I197*H197,2)</f>
        <v>0</v>
      </c>
      <c r="BL197" s="16" t="s">
        <v>120</v>
      </c>
      <c r="BM197" s="186" t="s">
        <v>771</v>
      </c>
    </row>
    <row r="198" s="2" customFormat="1">
      <c r="A198" s="37"/>
      <c r="B198" s="38"/>
      <c r="C198" s="39"/>
      <c r="D198" s="188" t="s">
        <v>123</v>
      </c>
      <c r="E198" s="39"/>
      <c r="F198" s="189" t="s">
        <v>772</v>
      </c>
      <c r="G198" s="39"/>
      <c r="H198" s="39"/>
      <c r="I198" s="190"/>
      <c r="J198" s="39"/>
      <c r="K198" s="39"/>
      <c r="L198" s="43"/>
      <c r="M198" s="191"/>
      <c r="N198" s="192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123</v>
      </c>
      <c r="AU198" s="16" t="s">
        <v>72</v>
      </c>
    </row>
    <row r="199" s="10" customFormat="1">
      <c r="A199" s="10"/>
      <c r="B199" s="193"/>
      <c r="C199" s="194"/>
      <c r="D199" s="188" t="s">
        <v>125</v>
      </c>
      <c r="E199" s="195" t="s">
        <v>19</v>
      </c>
      <c r="F199" s="196" t="s">
        <v>773</v>
      </c>
      <c r="G199" s="194"/>
      <c r="H199" s="197">
        <v>2</v>
      </c>
      <c r="I199" s="198"/>
      <c r="J199" s="194"/>
      <c r="K199" s="194"/>
      <c r="L199" s="199"/>
      <c r="M199" s="200"/>
      <c r="N199" s="201"/>
      <c r="O199" s="201"/>
      <c r="P199" s="201"/>
      <c r="Q199" s="201"/>
      <c r="R199" s="201"/>
      <c r="S199" s="201"/>
      <c r="T199" s="202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03" t="s">
        <v>125</v>
      </c>
      <c r="AU199" s="203" t="s">
        <v>72</v>
      </c>
      <c r="AV199" s="10" t="s">
        <v>82</v>
      </c>
      <c r="AW199" s="10" t="s">
        <v>33</v>
      </c>
      <c r="AX199" s="10" t="s">
        <v>80</v>
      </c>
      <c r="AY199" s="203" t="s">
        <v>121</v>
      </c>
    </row>
    <row r="200" s="2" customFormat="1" ht="16.5" customHeight="1">
      <c r="A200" s="37"/>
      <c r="B200" s="38"/>
      <c r="C200" s="214" t="s">
        <v>330</v>
      </c>
      <c r="D200" s="214" t="s">
        <v>147</v>
      </c>
      <c r="E200" s="215" t="s">
        <v>774</v>
      </c>
      <c r="F200" s="216" t="s">
        <v>775</v>
      </c>
      <c r="G200" s="217" t="s">
        <v>150</v>
      </c>
      <c r="H200" s="218">
        <v>3.6000000000000001</v>
      </c>
      <c r="I200" s="219"/>
      <c r="J200" s="220">
        <f>ROUND(I200*H200,2)</f>
        <v>0</v>
      </c>
      <c r="K200" s="216" t="s">
        <v>119</v>
      </c>
      <c r="L200" s="221"/>
      <c r="M200" s="222" t="s">
        <v>19</v>
      </c>
      <c r="N200" s="223" t="s">
        <v>43</v>
      </c>
      <c r="O200" s="83"/>
      <c r="P200" s="184">
        <f>O200*H200</f>
        <v>0</v>
      </c>
      <c r="Q200" s="184">
        <v>1</v>
      </c>
      <c r="R200" s="184">
        <f>Q200*H200</f>
        <v>3.6000000000000001</v>
      </c>
      <c r="S200" s="184">
        <v>0</v>
      </c>
      <c r="T200" s="18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6" t="s">
        <v>151</v>
      </c>
      <c r="AT200" s="186" t="s">
        <v>147</v>
      </c>
      <c r="AU200" s="186" t="s">
        <v>72</v>
      </c>
      <c r="AY200" s="16" t="s">
        <v>121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6" t="s">
        <v>80</v>
      </c>
      <c r="BK200" s="187">
        <f>ROUND(I200*H200,2)</f>
        <v>0</v>
      </c>
      <c r="BL200" s="16" t="s">
        <v>120</v>
      </c>
      <c r="BM200" s="186" t="s">
        <v>776</v>
      </c>
    </row>
    <row r="201" s="2" customFormat="1">
      <c r="A201" s="37"/>
      <c r="B201" s="38"/>
      <c r="C201" s="39"/>
      <c r="D201" s="188" t="s">
        <v>123</v>
      </c>
      <c r="E201" s="39"/>
      <c r="F201" s="189" t="s">
        <v>775</v>
      </c>
      <c r="G201" s="39"/>
      <c r="H201" s="39"/>
      <c r="I201" s="190"/>
      <c r="J201" s="39"/>
      <c r="K201" s="39"/>
      <c r="L201" s="43"/>
      <c r="M201" s="191"/>
      <c r="N201" s="192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123</v>
      </c>
      <c r="AU201" s="16" t="s">
        <v>72</v>
      </c>
    </row>
    <row r="202" s="10" customFormat="1">
      <c r="A202" s="10"/>
      <c r="B202" s="193"/>
      <c r="C202" s="194"/>
      <c r="D202" s="188" t="s">
        <v>125</v>
      </c>
      <c r="E202" s="195" t="s">
        <v>19</v>
      </c>
      <c r="F202" s="196" t="s">
        <v>777</v>
      </c>
      <c r="G202" s="194"/>
      <c r="H202" s="197">
        <v>3.6000000000000001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T202" s="203" t="s">
        <v>125</v>
      </c>
      <c r="AU202" s="203" t="s">
        <v>72</v>
      </c>
      <c r="AV202" s="10" t="s">
        <v>82</v>
      </c>
      <c r="AW202" s="10" t="s">
        <v>33</v>
      </c>
      <c r="AX202" s="10" t="s">
        <v>80</v>
      </c>
      <c r="AY202" s="203" t="s">
        <v>121</v>
      </c>
    </row>
    <row r="203" s="2" customFormat="1" ht="16.5" customHeight="1">
      <c r="A203" s="37"/>
      <c r="B203" s="38"/>
      <c r="C203" s="175" t="s">
        <v>392</v>
      </c>
      <c r="D203" s="175" t="s">
        <v>115</v>
      </c>
      <c r="E203" s="176" t="s">
        <v>306</v>
      </c>
      <c r="F203" s="177" t="s">
        <v>307</v>
      </c>
      <c r="G203" s="178" t="s">
        <v>199</v>
      </c>
      <c r="H203" s="179">
        <v>2</v>
      </c>
      <c r="I203" s="180"/>
      <c r="J203" s="181">
        <f>ROUND(I203*H203,2)</f>
        <v>0</v>
      </c>
      <c r="K203" s="177" t="s">
        <v>119</v>
      </c>
      <c r="L203" s="43"/>
      <c r="M203" s="182" t="s">
        <v>19</v>
      </c>
      <c r="N203" s="183" t="s">
        <v>43</v>
      </c>
      <c r="O203" s="83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6" t="s">
        <v>120</v>
      </c>
      <c r="AT203" s="186" t="s">
        <v>115</v>
      </c>
      <c r="AU203" s="186" t="s">
        <v>72</v>
      </c>
      <c r="AY203" s="16" t="s">
        <v>121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6" t="s">
        <v>80</v>
      </c>
      <c r="BK203" s="187">
        <f>ROUND(I203*H203,2)</f>
        <v>0</v>
      </c>
      <c r="BL203" s="16" t="s">
        <v>120</v>
      </c>
      <c r="BM203" s="186" t="s">
        <v>778</v>
      </c>
    </row>
    <row r="204" s="2" customFormat="1">
      <c r="A204" s="37"/>
      <c r="B204" s="38"/>
      <c r="C204" s="39"/>
      <c r="D204" s="188" t="s">
        <v>123</v>
      </c>
      <c r="E204" s="39"/>
      <c r="F204" s="189" t="s">
        <v>307</v>
      </c>
      <c r="G204" s="39"/>
      <c r="H204" s="39"/>
      <c r="I204" s="190"/>
      <c r="J204" s="39"/>
      <c r="K204" s="39"/>
      <c r="L204" s="43"/>
      <c r="M204" s="191"/>
      <c r="N204" s="192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123</v>
      </c>
      <c r="AU204" s="16" t="s">
        <v>72</v>
      </c>
    </row>
    <row r="205" s="10" customFormat="1">
      <c r="A205" s="10"/>
      <c r="B205" s="193"/>
      <c r="C205" s="194"/>
      <c r="D205" s="188" t="s">
        <v>125</v>
      </c>
      <c r="E205" s="195" t="s">
        <v>19</v>
      </c>
      <c r="F205" s="196" t="s">
        <v>779</v>
      </c>
      <c r="G205" s="194"/>
      <c r="H205" s="197">
        <v>2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03" t="s">
        <v>125</v>
      </c>
      <c r="AU205" s="203" t="s">
        <v>72</v>
      </c>
      <c r="AV205" s="10" t="s">
        <v>82</v>
      </c>
      <c r="AW205" s="10" t="s">
        <v>33</v>
      </c>
      <c r="AX205" s="10" t="s">
        <v>80</v>
      </c>
      <c r="AY205" s="203" t="s">
        <v>121</v>
      </c>
    </row>
    <row r="206" s="2" customFormat="1" ht="16.5" customHeight="1">
      <c r="A206" s="37"/>
      <c r="B206" s="38"/>
      <c r="C206" s="175" t="s">
        <v>398</v>
      </c>
      <c r="D206" s="175" t="s">
        <v>115</v>
      </c>
      <c r="E206" s="176" t="s">
        <v>311</v>
      </c>
      <c r="F206" s="177" t="s">
        <v>312</v>
      </c>
      <c r="G206" s="178" t="s">
        <v>199</v>
      </c>
      <c r="H206" s="179">
        <v>2</v>
      </c>
      <c r="I206" s="180"/>
      <c r="J206" s="181">
        <f>ROUND(I206*H206,2)</f>
        <v>0</v>
      </c>
      <c r="K206" s="177" t="s">
        <v>119</v>
      </c>
      <c r="L206" s="43"/>
      <c r="M206" s="182" t="s">
        <v>19</v>
      </c>
      <c r="N206" s="183" t="s">
        <v>43</v>
      </c>
      <c r="O206" s="83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6" t="s">
        <v>120</v>
      </c>
      <c r="AT206" s="186" t="s">
        <v>115</v>
      </c>
      <c r="AU206" s="186" t="s">
        <v>72</v>
      </c>
      <c r="AY206" s="16" t="s">
        <v>121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6" t="s">
        <v>80</v>
      </c>
      <c r="BK206" s="187">
        <f>ROUND(I206*H206,2)</f>
        <v>0</v>
      </c>
      <c r="BL206" s="16" t="s">
        <v>120</v>
      </c>
      <c r="BM206" s="186" t="s">
        <v>780</v>
      </c>
    </row>
    <row r="207" s="2" customFormat="1">
      <c r="A207" s="37"/>
      <c r="B207" s="38"/>
      <c r="C207" s="39"/>
      <c r="D207" s="188" t="s">
        <v>123</v>
      </c>
      <c r="E207" s="39"/>
      <c r="F207" s="189" t="s">
        <v>314</v>
      </c>
      <c r="G207" s="39"/>
      <c r="H207" s="39"/>
      <c r="I207" s="190"/>
      <c r="J207" s="39"/>
      <c r="K207" s="39"/>
      <c r="L207" s="43"/>
      <c r="M207" s="191"/>
      <c r="N207" s="192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123</v>
      </c>
      <c r="AU207" s="16" t="s">
        <v>72</v>
      </c>
    </row>
    <row r="208" s="10" customFormat="1">
      <c r="A208" s="10"/>
      <c r="B208" s="193"/>
      <c r="C208" s="194"/>
      <c r="D208" s="188" t="s">
        <v>125</v>
      </c>
      <c r="E208" s="195" t="s">
        <v>19</v>
      </c>
      <c r="F208" s="196" t="s">
        <v>779</v>
      </c>
      <c r="G208" s="194"/>
      <c r="H208" s="197">
        <v>2</v>
      </c>
      <c r="I208" s="198"/>
      <c r="J208" s="194"/>
      <c r="K208" s="194"/>
      <c r="L208" s="199"/>
      <c r="M208" s="200"/>
      <c r="N208" s="201"/>
      <c r="O208" s="201"/>
      <c r="P208" s="201"/>
      <c r="Q208" s="201"/>
      <c r="R208" s="201"/>
      <c r="S208" s="201"/>
      <c r="T208" s="202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03" t="s">
        <v>125</v>
      </c>
      <c r="AU208" s="203" t="s">
        <v>72</v>
      </c>
      <c r="AV208" s="10" t="s">
        <v>82</v>
      </c>
      <c r="AW208" s="10" t="s">
        <v>33</v>
      </c>
      <c r="AX208" s="10" t="s">
        <v>80</v>
      </c>
      <c r="AY208" s="203" t="s">
        <v>121</v>
      </c>
    </row>
    <row r="209" s="2" customFormat="1" ht="24.15" customHeight="1">
      <c r="A209" s="37"/>
      <c r="B209" s="38"/>
      <c r="C209" s="175" t="s">
        <v>404</v>
      </c>
      <c r="D209" s="175" t="s">
        <v>115</v>
      </c>
      <c r="E209" s="176" t="s">
        <v>300</v>
      </c>
      <c r="F209" s="177" t="s">
        <v>301</v>
      </c>
      <c r="G209" s="178" t="s">
        <v>199</v>
      </c>
      <c r="H209" s="179">
        <v>3</v>
      </c>
      <c r="I209" s="180"/>
      <c r="J209" s="181">
        <f>ROUND(I209*H209,2)</f>
        <v>0</v>
      </c>
      <c r="K209" s="177" t="s">
        <v>119</v>
      </c>
      <c r="L209" s="43"/>
      <c r="M209" s="182" t="s">
        <v>19</v>
      </c>
      <c r="N209" s="183" t="s">
        <v>43</v>
      </c>
      <c r="O209" s="83"/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6" t="s">
        <v>120</v>
      </c>
      <c r="AT209" s="186" t="s">
        <v>115</v>
      </c>
      <c r="AU209" s="186" t="s">
        <v>72</v>
      </c>
      <c r="AY209" s="16" t="s">
        <v>121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6" t="s">
        <v>80</v>
      </c>
      <c r="BK209" s="187">
        <f>ROUND(I209*H209,2)</f>
        <v>0</v>
      </c>
      <c r="BL209" s="16" t="s">
        <v>120</v>
      </c>
      <c r="BM209" s="186" t="s">
        <v>781</v>
      </c>
    </row>
    <row r="210" s="2" customFormat="1">
      <c r="A210" s="37"/>
      <c r="B210" s="38"/>
      <c r="C210" s="39"/>
      <c r="D210" s="188" t="s">
        <v>123</v>
      </c>
      <c r="E210" s="39"/>
      <c r="F210" s="189" t="s">
        <v>303</v>
      </c>
      <c r="G210" s="39"/>
      <c r="H210" s="39"/>
      <c r="I210" s="190"/>
      <c r="J210" s="39"/>
      <c r="K210" s="39"/>
      <c r="L210" s="43"/>
      <c r="M210" s="191"/>
      <c r="N210" s="192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123</v>
      </c>
      <c r="AU210" s="16" t="s">
        <v>72</v>
      </c>
    </row>
    <row r="211" s="10" customFormat="1">
      <c r="A211" s="10"/>
      <c r="B211" s="193"/>
      <c r="C211" s="194"/>
      <c r="D211" s="188" t="s">
        <v>125</v>
      </c>
      <c r="E211" s="195" t="s">
        <v>19</v>
      </c>
      <c r="F211" s="196" t="s">
        <v>782</v>
      </c>
      <c r="G211" s="194"/>
      <c r="H211" s="197">
        <v>3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03" t="s">
        <v>125</v>
      </c>
      <c r="AU211" s="203" t="s">
        <v>72</v>
      </c>
      <c r="AV211" s="10" t="s">
        <v>82</v>
      </c>
      <c r="AW211" s="10" t="s">
        <v>33</v>
      </c>
      <c r="AX211" s="10" t="s">
        <v>80</v>
      </c>
      <c r="AY211" s="203" t="s">
        <v>121</v>
      </c>
    </row>
    <row r="212" s="2" customFormat="1" ht="24.15" customHeight="1">
      <c r="A212" s="37"/>
      <c r="B212" s="38"/>
      <c r="C212" s="175" t="s">
        <v>591</v>
      </c>
      <c r="D212" s="175" t="s">
        <v>115</v>
      </c>
      <c r="E212" s="176" t="s">
        <v>350</v>
      </c>
      <c r="F212" s="177" t="s">
        <v>351</v>
      </c>
      <c r="G212" s="178" t="s">
        <v>150</v>
      </c>
      <c r="H212" s="179">
        <v>8.0589999999999993</v>
      </c>
      <c r="I212" s="180"/>
      <c r="J212" s="181">
        <f>ROUND(I212*H212,2)</f>
        <v>0</v>
      </c>
      <c r="K212" s="177" t="s">
        <v>119</v>
      </c>
      <c r="L212" s="43"/>
      <c r="M212" s="182" t="s">
        <v>19</v>
      </c>
      <c r="N212" s="183" t="s">
        <v>43</v>
      </c>
      <c r="O212" s="83"/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6" t="s">
        <v>120</v>
      </c>
      <c r="AT212" s="186" t="s">
        <v>115</v>
      </c>
      <c r="AU212" s="186" t="s">
        <v>72</v>
      </c>
      <c r="AY212" s="16" t="s">
        <v>121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6" t="s">
        <v>80</v>
      </c>
      <c r="BK212" s="187">
        <f>ROUND(I212*H212,2)</f>
        <v>0</v>
      </c>
      <c r="BL212" s="16" t="s">
        <v>120</v>
      </c>
      <c r="BM212" s="186" t="s">
        <v>783</v>
      </c>
    </row>
    <row r="213" s="2" customFormat="1">
      <c r="A213" s="37"/>
      <c r="B213" s="38"/>
      <c r="C213" s="39"/>
      <c r="D213" s="188" t="s">
        <v>123</v>
      </c>
      <c r="E213" s="39"/>
      <c r="F213" s="189" t="s">
        <v>353</v>
      </c>
      <c r="G213" s="39"/>
      <c r="H213" s="39"/>
      <c r="I213" s="190"/>
      <c r="J213" s="39"/>
      <c r="K213" s="39"/>
      <c r="L213" s="43"/>
      <c r="M213" s="191"/>
      <c r="N213" s="192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123</v>
      </c>
      <c r="AU213" s="16" t="s">
        <v>72</v>
      </c>
    </row>
    <row r="214" s="10" customFormat="1">
      <c r="A214" s="10"/>
      <c r="B214" s="193"/>
      <c r="C214" s="194"/>
      <c r="D214" s="188" t="s">
        <v>125</v>
      </c>
      <c r="E214" s="195" t="s">
        <v>19</v>
      </c>
      <c r="F214" s="196" t="s">
        <v>784</v>
      </c>
      <c r="G214" s="194"/>
      <c r="H214" s="197">
        <v>8.0589999999999993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T214" s="203" t="s">
        <v>125</v>
      </c>
      <c r="AU214" s="203" t="s">
        <v>72</v>
      </c>
      <c r="AV214" s="10" t="s">
        <v>82</v>
      </c>
      <c r="AW214" s="10" t="s">
        <v>33</v>
      </c>
      <c r="AX214" s="10" t="s">
        <v>80</v>
      </c>
      <c r="AY214" s="203" t="s">
        <v>121</v>
      </c>
    </row>
    <row r="215" s="2" customFormat="1" ht="21.75" customHeight="1">
      <c r="A215" s="37"/>
      <c r="B215" s="38"/>
      <c r="C215" s="175" t="s">
        <v>410</v>
      </c>
      <c r="D215" s="175" t="s">
        <v>115</v>
      </c>
      <c r="E215" s="176" t="s">
        <v>344</v>
      </c>
      <c r="F215" s="177" t="s">
        <v>345</v>
      </c>
      <c r="G215" s="178" t="s">
        <v>150</v>
      </c>
      <c r="H215" s="179">
        <v>962.101</v>
      </c>
      <c r="I215" s="180"/>
      <c r="J215" s="181">
        <f>ROUND(I215*H215,2)</f>
        <v>0</v>
      </c>
      <c r="K215" s="177" t="s">
        <v>119</v>
      </c>
      <c r="L215" s="43"/>
      <c r="M215" s="182" t="s">
        <v>19</v>
      </c>
      <c r="N215" s="183" t="s">
        <v>43</v>
      </c>
      <c r="O215" s="83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6" t="s">
        <v>120</v>
      </c>
      <c r="AT215" s="186" t="s">
        <v>115</v>
      </c>
      <c r="AU215" s="186" t="s">
        <v>72</v>
      </c>
      <c r="AY215" s="16" t="s">
        <v>121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6" t="s">
        <v>80</v>
      </c>
      <c r="BK215" s="187">
        <f>ROUND(I215*H215,2)</f>
        <v>0</v>
      </c>
      <c r="BL215" s="16" t="s">
        <v>120</v>
      </c>
      <c r="BM215" s="186" t="s">
        <v>785</v>
      </c>
    </row>
    <row r="216" s="2" customFormat="1">
      <c r="A216" s="37"/>
      <c r="B216" s="38"/>
      <c r="C216" s="39"/>
      <c r="D216" s="188" t="s">
        <v>123</v>
      </c>
      <c r="E216" s="39"/>
      <c r="F216" s="189" t="s">
        <v>347</v>
      </c>
      <c r="G216" s="39"/>
      <c r="H216" s="39"/>
      <c r="I216" s="190"/>
      <c r="J216" s="39"/>
      <c r="K216" s="39"/>
      <c r="L216" s="43"/>
      <c r="M216" s="191"/>
      <c r="N216" s="192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123</v>
      </c>
      <c r="AU216" s="16" t="s">
        <v>72</v>
      </c>
    </row>
    <row r="217" s="10" customFormat="1">
      <c r="A217" s="10"/>
      <c r="B217" s="193"/>
      <c r="C217" s="194"/>
      <c r="D217" s="188" t="s">
        <v>125</v>
      </c>
      <c r="E217" s="195" t="s">
        <v>19</v>
      </c>
      <c r="F217" s="196" t="s">
        <v>786</v>
      </c>
      <c r="G217" s="194"/>
      <c r="H217" s="197">
        <v>0.10100000000000001</v>
      </c>
      <c r="I217" s="198"/>
      <c r="J217" s="194"/>
      <c r="K217" s="194"/>
      <c r="L217" s="199"/>
      <c r="M217" s="200"/>
      <c r="N217" s="201"/>
      <c r="O217" s="201"/>
      <c r="P217" s="201"/>
      <c r="Q217" s="201"/>
      <c r="R217" s="201"/>
      <c r="S217" s="201"/>
      <c r="T217" s="202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T217" s="203" t="s">
        <v>125</v>
      </c>
      <c r="AU217" s="203" t="s">
        <v>72</v>
      </c>
      <c r="AV217" s="10" t="s">
        <v>82</v>
      </c>
      <c r="AW217" s="10" t="s">
        <v>33</v>
      </c>
      <c r="AX217" s="10" t="s">
        <v>72</v>
      </c>
      <c r="AY217" s="203" t="s">
        <v>121</v>
      </c>
    </row>
    <row r="218" s="10" customFormat="1">
      <c r="A218" s="10"/>
      <c r="B218" s="193"/>
      <c r="C218" s="194"/>
      <c r="D218" s="188" t="s">
        <v>125</v>
      </c>
      <c r="E218" s="195" t="s">
        <v>19</v>
      </c>
      <c r="F218" s="196" t="s">
        <v>787</v>
      </c>
      <c r="G218" s="194"/>
      <c r="H218" s="197">
        <v>962</v>
      </c>
      <c r="I218" s="198"/>
      <c r="J218" s="194"/>
      <c r="K218" s="194"/>
      <c r="L218" s="199"/>
      <c r="M218" s="200"/>
      <c r="N218" s="201"/>
      <c r="O218" s="201"/>
      <c r="P218" s="201"/>
      <c r="Q218" s="201"/>
      <c r="R218" s="201"/>
      <c r="S218" s="201"/>
      <c r="T218" s="202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03" t="s">
        <v>125</v>
      </c>
      <c r="AU218" s="203" t="s">
        <v>72</v>
      </c>
      <c r="AV218" s="10" t="s">
        <v>82</v>
      </c>
      <c r="AW218" s="10" t="s">
        <v>33</v>
      </c>
      <c r="AX218" s="10" t="s">
        <v>72</v>
      </c>
      <c r="AY218" s="203" t="s">
        <v>121</v>
      </c>
    </row>
    <row r="219" s="12" customFormat="1">
      <c r="A219" s="12"/>
      <c r="B219" s="224"/>
      <c r="C219" s="225"/>
      <c r="D219" s="188" t="s">
        <v>125</v>
      </c>
      <c r="E219" s="226" t="s">
        <v>19</v>
      </c>
      <c r="F219" s="227" t="s">
        <v>162</v>
      </c>
      <c r="G219" s="225"/>
      <c r="H219" s="228">
        <v>962.101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4" t="s">
        <v>125</v>
      </c>
      <c r="AU219" s="234" t="s">
        <v>72</v>
      </c>
      <c r="AV219" s="12" t="s">
        <v>120</v>
      </c>
      <c r="AW219" s="12" t="s">
        <v>33</v>
      </c>
      <c r="AX219" s="12" t="s">
        <v>80</v>
      </c>
      <c r="AY219" s="234" t="s">
        <v>121</v>
      </c>
    </row>
    <row r="220" s="2" customFormat="1" ht="49.05" customHeight="1">
      <c r="A220" s="37"/>
      <c r="B220" s="38"/>
      <c r="C220" s="175" t="s">
        <v>582</v>
      </c>
      <c r="D220" s="175" t="s">
        <v>115</v>
      </c>
      <c r="E220" s="176" t="s">
        <v>356</v>
      </c>
      <c r="F220" s="177" t="s">
        <v>357</v>
      </c>
      <c r="G220" s="178" t="s">
        <v>150</v>
      </c>
      <c r="H220" s="179">
        <v>8.0589999999999993</v>
      </c>
      <c r="I220" s="180"/>
      <c r="J220" s="181">
        <f>ROUND(I220*H220,2)</f>
        <v>0</v>
      </c>
      <c r="K220" s="177" t="s">
        <v>119</v>
      </c>
      <c r="L220" s="43"/>
      <c r="M220" s="182" t="s">
        <v>19</v>
      </c>
      <c r="N220" s="183" t="s">
        <v>43</v>
      </c>
      <c r="O220" s="83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6" t="s">
        <v>120</v>
      </c>
      <c r="AT220" s="186" t="s">
        <v>115</v>
      </c>
      <c r="AU220" s="186" t="s">
        <v>72</v>
      </c>
      <c r="AY220" s="16" t="s">
        <v>121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6" t="s">
        <v>80</v>
      </c>
      <c r="BK220" s="187">
        <f>ROUND(I220*H220,2)</f>
        <v>0</v>
      </c>
      <c r="BL220" s="16" t="s">
        <v>120</v>
      </c>
      <c r="BM220" s="186" t="s">
        <v>788</v>
      </c>
    </row>
    <row r="221" s="2" customFormat="1">
      <c r="A221" s="37"/>
      <c r="B221" s="38"/>
      <c r="C221" s="39"/>
      <c r="D221" s="188" t="s">
        <v>123</v>
      </c>
      <c r="E221" s="39"/>
      <c r="F221" s="189" t="s">
        <v>359</v>
      </c>
      <c r="G221" s="39"/>
      <c r="H221" s="39"/>
      <c r="I221" s="190"/>
      <c r="J221" s="39"/>
      <c r="K221" s="39"/>
      <c r="L221" s="43"/>
      <c r="M221" s="191"/>
      <c r="N221" s="192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123</v>
      </c>
      <c r="AU221" s="16" t="s">
        <v>72</v>
      </c>
    </row>
    <row r="222" s="10" customFormat="1">
      <c r="A222" s="10"/>
      <c r="B222" s="193"/>
      <c r="C222" s="194"/>
      <c r="D222" s="188" t="s">
        <v>125</v>
      </c>
      <c r="E222" s="195" t="s">
        <v>19</v>
      </c>
      <c r="F222" s="196" t="s">
        <v>789</v>
      </c>
      <c r="G222" s="194"/>
      <c r="H222" s="197">
        <v>8.0589999999999993</v>
      </c>
      <c r="I222" s="198"/>
      <c r="J222" s="194"/>
      <c r="K222" s="194"/>
      <c r="L222" s="199"/>
      <c r="M222" s="200"/>
      <c r="N222" s="201"/>
      <c r="O222" s="201"/>
      <c r="P222" s="201"/>
      <c r="Q222" s="201"/>
      <c r="R222" s="201"/>
      <c r="S222" s="201"/>
      <c r="T222" s="202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03" t="s">
        <v>125</v>
      </c>
      <c r="AU222" s="203" t="s">
        <v>72</v>
      </c>
      <c r="AV222" s="10" t="s">
        <v>82</v>
      </c>
      <c r="AW222" s="10" t="s">
        <v>33</v>
      </c>
      <c r="AX222" s="10" t="s">
        <v>80</v>
      </c>
      <c r="AY222" s="203" t="s">
        <v>121</v>
      </c>
    </row>
    <row r="223" s="2" customFormat="1" ht="55.5" customHeight="1">
      <c r="A223" s="37"/>
      <c r="B223" s="38"/>
      <c r="C223" s="175" t="s">
        <v>587</v>
      </c>
      <c r="D223" s="175" t="s">
        <v>115</v>
      </c>
      <c r="E223" s="176" t="s">
        <v>364</v>
      </c>
      <c r="F223" s="177" t="s">
        <v>365</v>
      </c>
      <c r="G223" s="178" t="s">
        <v>150</v>
      </c>
      <c r="H223" s="179">
        <v>145.06200000000001</v>
      </c>
      <c r="I223" s="180"/>
      <c r="J223" s="181">
        <f>ROUND(I223*H223,2)</f>
        <v>0</v>
      </c>
      <c r="K223" s="177" t="s">
        <v>119</v>
      </c>
      <c r="L223" s="43"/>
      <c r="M223" s="182" t="s">
        <v>19</v>
      </c>
      <c r="N223" s="183" t="s">
        <v>43</v>
      </c>
      <c r="O223" s="83"/>
      <c r="P223" s="184">
        <f>O223*H223</f>
        <v>0</v>
      </c>
      <c r="Q223" s="184">
        <v>0</v>
      </c>
      <c r="R223" s="184">
        <f>Q223*H223</f>
        <v>0</v>
      </c>
      <c r="S223" s="184">
        <v>0</v>
      </c>
      <c r="T223" s="18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6" t="s">
        <v>120</v>
      </c>
      <c r="AT223" s="186" t="s">
        <v>115</v>
      </c>
      <c r="AU223" s="186" t="s">
        <v>72</v>
      </c>
      <c r="AY223" s="16" t="s">
        <v>121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6" t="s">
        <v>80</v>
      </c>
      <c r="BK223" s="187">
        <f>ROUND(I223*H223,2)</f>
        <v>0</v>
      </c>
      <c r="BL223" s="16" t="s">
        <v>120</v>
      </c>
      <c r="BM223" s="186" t="s">
        <v>790</v>
      </c>
    </row>
    <row r="224" s="2" customFormat="1">
      <c r="A224" s="37"/>
      <c r="B224" s="38"/>
      <c r="C224" s="39"/>
      <c r="D224" s="188" t="s">
        <v>123</v>
      </c>
      <c r="E224" s="39"/>
      <c r="F224" s="189" t="s">
        <v>367</v>
      </c>
      <c r="G224" s="39"/>
      <c r="H224" s="39"/>
      <c r="I224" s="190"/>
      <c r="J224" s="39"/>
      <c r="K224" s="39"/>
      <c r="L224" s="43"/>
      <c r="M224" s="191"/>
      <c r="N224" s="192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123</v>
      </c>
      <c r="AU224" s="16" t="s">
        <v>72</v>
      </c>
    </row>
    <row r="225" s="10" customFormat="1">
      <c r="A225" s="10"/>
      <c r="B225" s="193"/>
      <c r="C225" s="194"/>
      <c r="D225" s="188" t="s">
        <v>125</v>
      </c>
      <c r="E225" s="195" t="s">
        <v>19</v>
      </c>
      <c r="F225" s="196" t="s">
        <v>791</v>
      </c>
      <c r="G225" s="194"/>
      <c r="H225" s="197">
        <v>145.06200000000001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T225" s="203" t="s">
        <v>125</v>
      </c>
      <c r="AU225" s="203" t="s">
        <v>72</v>
      </c>
      <c r="AV225" s="10" t="s">
        <v>82</v>
      </c>
      <c r="AW225" s="10" t="s">
        <v>33</v>
      </c>
      <c r="AX225" s="10" t="s">
        <v>80</v>
      </c>
      <c r="AY225" s="203" t="s">
        <v>121</v>
      </c>
    </row>
    <row r="226" s="2" customFormat="1" ht="37.8" customHeight="1">
      <c r="A226" s="37"/>
      <c r="B226" s="38"/>
      <c r="C226" s="175" t="s">
        <v>415</v>
      </c>
      <c r="D226" s="175" t="s">
        <v>115</v>
      </c>
      <c r="E226" s="176" t="s">
        <v>371</v>
      </c>
      <c r="F226" s="177" t="s">
        <v>372</v>
      </c>
      <c r="G226" s="178" t="s">
        <v>150</v>
      </c>
      <c r="H226" s="179">
        <v>3573.7809999999999</v>
      </c>
      <c r="I226" s="180"/>
      <c r="J226" s="181">
        <f>ROUND(I226*H226,2)</f>
        <v>0</v>
      </c>
      <c r="K226" s="177" t="s">
        <v>119</v>
      </c>
      <c r="L226" s="43"/>
      <c r="M226" s="182" t="s">
        <v>19</v>
      </c>
      <c r="N226" s="183" t="s">
        <v>43</v>
      </c>
      <c r="O226" s="83"/>
      <c r="P226" s="184">
        <f>O226*H226</f>
        <v>0</v>
      </c>
      <c r="Q226" s="184">
        <v>0</v>
      </c>
      <c r="R226" s="184">
        <f>Q226*H226</f>
        <v>0</v>
      </c>
      <c r="S226" s="184">
        <v>0</v>
      </c>
      <c r="T226" s="18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6" t="s">
        <v>120</v>
      </c>
      <c r="AT226" s="186" t="s">
        <v>115</v>
      </c>
      <c r="AU226" s="186" t="s">
        <v>72</v>
      </c>
      <c r="AY226" s="16" t="s">
        <v>121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6" t="s">
        <v>80</v>
      </c>
      <c r="BK226" s="187">
        <f>ROUND(I226*H226,2)</f>
        <v>0</v>
      </c>
      <c r="BL226" s="16" t="s">
        <v>120</v>
      </c>
      <c r="BM226" s="186" t="s">
        <v>792</v>
      </c>
    </row>
    <row r="227" s="2" customFormat="1">
      <c r="A227" s="37"/>
      <c r="B227" s="38"/>
      <c r="C227" s="39"/>
      <c r="D227" s="188" t="s">
        <v>123</v>
      </c>
      <c r="E227" s="39"/>
      <c r="F227" s="189" t="s">
        <v>374</v>
      </c>
      <c r="G227" s="39"/>
      <c r="H227" s="39"/>
      <c r="I227" s="190"/>
      <c r="J227" s="39"/>
      <c r="K227" s="39"/>
      <c r="L227" s="43"/>
      <c r="M227" s="191"/>
      <c r="N227" s="192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123</v>
      </c>
      <c r="AU227" s="16" t="s">
        <v>72</v>
      </c>
    </row>
    <row r="228" s="10" customFormat="1">
      <c r="A228" s="10"/>
      <c r="B228" s="193"/>
      <c r="C228" s="194"/>
      <c r="D228" s="188" t="s">
        <v>125</v>
      </c>
      <c r="E228" s="195" t="s">
        <v>19</v>
      </c>
      <c r="F228" s="196" t="s">
        <v>793</v>
      </c>
      <c r="G228" s="194"/>
      <c r="H228" s="197">
        <v>678.69100000000003</v>
      </c>
      <c r="I228" s="198"/>
      <c r="J228" s="194"/>
      <c r="K228" s="194"/>
      <c r="L228" s="199"/>
      <c r="M228" s="200"/>
      <c r="N228" s="201"/>
      <c r="O228" s="201"/>
      <c r="P228" s="201"/>
      <c r="Q228" s="201"/>
      <c r="R228" s="201"/>
      <c r="S228" s="201"/>
      <c r="T228" s="202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03" t="s">
        <v>125</v>
      </c>
      <c r="AU228" s="203" t="s">
        <v>72</v>
      </c>
      <c r="AV228" s="10" t="s">
        <v>82</v>
      </c>
      <c r="AW228" s="10" t="s">
        <v>33</v>
      </c>
      <c r="AX228" s="10" t="s">
        <v>72</v>
      </c>
      <c r="AY228" s="203" t="s">
        <v>121</v>
      </c>
    </row>
    <row r="229" s="10" customFormat="1">
      <c r="A229" s="10"/>
      <c r="B229" s="193"/>
      <c r="C229" s="194"/>
      <c r="D229" s="188" t="s">
        <v>125</v>
      </c>
      <c r="E229" s="195" t="s">
        <v>19</v>
      </c>
      <c r="F229" s="196" t="s">
        <v>794</v>
      </c>
      <c r="G229" s="194"/>
      <c r="H229" s="197">
        <v>637.44000000000005</v>
      </c>
      <c r="I229" s="198"/>
      <c r="J229" s="194"/>
      <c r="K229" s="194"/>
      <c r="L229" s="199"/>
      <c r="M229" s="200"/>
      <c r="N229" s="201"/>
      <c r="O229" s="201"/>
      <c r="P229" s="201"/>
      <c r="Q229" s="201"/>
      <c r="R229" s="201"/>
      <c r="S229" s="201"/>
      <c r="T229" s="202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T229" s="203" t="s">
        <v>125</v>
      </c>
      <c r="AU229" s="203" t="s">
        <v>72</v>
      </c>
      <c r="AV229" s="10" t="s">
        <v>82</v>
      </c>
      <c r="AW229" s="10" t="s">
        <v>33</v>
      </c>
      <c r="AX229" s="10" t="s">
        <v>72</v>
      </c>
      <c r="AY229" s="203" t="s">
        <v>121</v>
      </c>
    </row>
    <row r="230" s="10" customFormat="1">
      <c r="A230" s="10"/>
      <c r="B230" s="193"/>
      <c r="C230" s="194"/>
      <c r="D230" s="188" t="s">
        <v>125</v>
      </c>
      <c r="E230" s="195" t="s">
        <v>19</v>
      </c>
      <c r="F230" s="196" t="s">
        <v>795</v>
      </c>
      <c r="G230" s="194"/>
      <c r="H230" s="197">
        <v>0.93000000000000005</v>
      </c>
      <c r="I230" s="198"/>
      <c r="J230" s="194"/>
      <c r="K230" s="194"/>
      <c r="L230" s="199"/>
      <c r="M230" s="200"/>
      <c r="N230" s="201"/>
      <c r="O230" s="201"/>
      <c r="P230" s="201"/>
      <c r="Q230" s="201"/>
      <c r="R230" s="201"/>
      <c r="S230" s="201"/>
      <c r="T230" s="202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03" t="s">
        <v>125</v>
      </c>
      <c r="AU230" s="203" t="s">
        <v>72</v>
      </c>
      <c r="AV230" s="10" t="s">
        <v>82</v>
      </c>
      <c r="AW230" s="10" t="s">
        <v>33</v>
      </c>
      <c r="AX230" s="10" t="s">
        <v>72</v>
      </c>
      <c r="AY230" s="203" t="s">
        <v>121</v>
      </c>
    </row>
    <row r="231" s="10" customFormat="1">
      <c r="A231" s="10"/>
      <c r="B231" s="193"/>
      <c r="C231" s="194"/>
      <c r="D231" s="188" t="s">
        <v>125</v>
      </c>
      <c r="E231" s="195" t="s">
        <v>19</v>
      </c>
      <c r="F231" s="196" t="s">
        <v>796</v>
      </c>
      <c r="G231" s="194"/>
      <c r="H231" s="197">
        <v>3.6000000000000001</v>
      </c>
      <c r="I231" s="198"/>
      <c r="J231" s="194"/>
      <c r="K231" s="194"/>
      <c r="L231" s="199"/>
      <c r="M231" s="200"/>
      <c r="N231" s="201"/>
      <c r="O231" s="201"/>
      <c r="P231" s="201"/>
      <c r="Q231" s="201"/>
      <c r="R231" s="201"/>
      <c r="S231" s="201"/>
      <c r="T231" s="202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T231" s="203" t="s">
        <v>125</v>
      </c>
      <c r="AU231" s="203" t="s">
        <v>72</v>
      </c>
      <c r="AV231" s="10" t="s">
        <v>82</v>
      </c>
      <c r="AW231" s="10" t="s">
        <v>33</v>
      </c>
      <c r="AX231" s="10" t="s">
        <v>72</v>
      </c>
      <c r="AY231" s="203" t="s">
        <v>121</v>
      </c>
    </row>
    <row r="232" s="10" customFormat="1">
      <c r="A232" s="10"/>
      <c r="B232" s="193"/>
      <c r="C232" s="194"/>
      <c r="D232" s="188" t="s">
        <v>125</v>
      </c>
      <c r="E232" s="195" t="s">
        <v>19</v>
      </c>
      <c r="F232" s="196" t="s">
        <v>797</v>
      </c>
      <c r="G232" s="194"/>
      <c r="H232" s="197">
        <v>0.11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T232" s="203" t="s">
        <v>125</v>
      </c>
      <c r="AU232" s="203" t="s">
        <v>72</v>
      </c>
      <c r="AV232" s="10" t="s">
        <v>82</v>
      </c>
      <c r="AW232" s="10" t="s">
        <v>33</v>
      </c>
      <c r="AX232" s="10" t="s">
        <v>72</v>
      </c>
      <c r="AY232" s="203" t="s">
        <v>121</v>
      </c>
    </row>
    <row r="233" s="10" customFormat="1">
      <c r="A233" s="10"/>
      <c r="B233" s="193"/>
      <c r="C233" s="194"/>
      <c r="D233" s="188" t="s">
        <v>125</v>
      </c>
      <c r="E233" s="195" t="s">
        <v>19</v>
      </c>
      <c r="F233" s="196" t="s">
        <v>798</v>
      </c>
      <c r="G233" s="194"/>
      <c r="H233" s="197">
        <v>962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03" t="s">
        <v>125</v>
      </c>
      <c r="AU233" s="203" t="s">
        <v>72</v>
      </c>
      <c r="AV233" s="10" t="s">
        <v>82</v>
      </c>
      <c r="AW233" s="10" t="s">
        <v>33</v>
      </c>
      <c r="AX233" s="10" t="s">
        <v>72</v>
      </c>
      <c r="AY233" s="203" t="s">
        <v>121</v>
      </c>
    </row>
    <row r="234" s="10" customFormat="1">
      <c r="A234" s="10"/>
      <c r="B234" s="193"/>
      <c r="C234" s="194"/>
      <c r="D234" s="188" t="s">
        <v>125</v>
      </c>
      <c r="E234" s="195" t="s">
        <v>19</v>
      </c>
      <c r="F234" s="196" t="s">
        <v>799</v>
      </c>
      <c r="G234" s="194"/>
      <c r="H234" s="197">
        <v>962</v>
      </c>
      <c r="I234" s="198"/>
      <c r="J234" s="194"/>
      <c r="K234" s="194"/>
      <c r="L234" s="199"/>
      <c r="M234" s="200"/>
      <c r="N234" s="201"/>
      <c r="O234" s="201"/>
      <c r="P234" s="201"/>
      <c r="Q234" s="201"/>
      <c r="R234" s="201"/>
      <c r="S234" s="201"/>
      <c r="T234" s="202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03" t="s">
        <v>125</v>
      </c>
      <c r="AU234" s="203" t="s">
        <v>72</v>
      </c>
      <c r="AV234" s="10" t="s">
        <v>82</v>
      </c>
      <c r="AW234" s="10" t="s">
        <v>33</v>
      </c>
      <c r="AX234" s="10" t="s">
        <v>72</v>
      </c>
      <c r="AY234" s="203" t="s">
        <v>121</v>
      </c>
    </row>
    <row r="235" s="10" customFormat="1">
      <c r="A235" s="10"/>
      <c r="B235" s="193"/>
      <c r="C235" s="194"/>
      <c r="D235" s="188" t="s">
        <v>125</v>
      </c>
      <c r="E235" s="195" t="s">
        <v>19</v>
      </c>
      <c r="F235" s="196" t="s">
        <v>800</v>
      </c>
      <c r="G235" s="194"/>
      <c r="H235" s="197">
        <v>328.89999999999998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T235" s="203" t="s">
        <v>125</v>
      </c>
      <c r="AU235" s="203" t="s">
        <v>72</v>
      </c>
      <c r="AV235" s="10" t="s">
        <v>82</v>
      </c>
      <c r="AW235" s="10" t="s">
        <v>33</v>
      </c>
      <c r="AX235" s="10" t="s">
        <v>72</v>
      </c>
      <c r="AY235" s="203" t="s">
        <v>121</v>
      </c>
    </row>
    <row r="236" s="10" customFormat="1">
      <c r="A236" s="10"/>
      <c r="B236" s="193"/>
      <c r="C236" s="194"/>
      <c r="D236" s="188" t="s">
        <v>125</v>
      </c>
      <c r="E236" s="195" t="s">
        <v>19</v>
      </c>
      <c r="F236" s="196" t="s">
        <v>801</v>
      </c>
      <c r="G236" s="194"/>
      <c r="H236" s="197">
        <v>0.10100000000000001</v>
      </c>
      <c r="I236" s="198"/>
      <c r="J236" s="194"/>
      <c r="K236" s="194"/>
      <c r="L236" s="199"/>
      <c r="M236" s="200"/>
      <c r="N236" s="201"/>
      <c r="O236" s="201"/>
      <c r="P236" s="201"/>
      <c r="Q236" s="201"/>
      <c r="R236" s="201"/>
      <c r="S236" s="201"/>
      <c r="T236" s="202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T236" s="203" t="s">
        <v>125</v>
      </c>
      <c r="AU236" s="203" t="s">
        <v>72</v>
      </c>
      <c r="AV236" s="10" t="s">
        <v>82</v>
      </c>
      <c r="AW236" s="10" t="s">
        <v>33</v>
      </c>
      <c r="AX236" s="10" t="s">
        <v>72</v>
      </c>
      <c r="AY236" s="203" t="s">
        <v>121</v>
      </c>
    </row>
    <row r="237" s="10" customFormat="1">
      <c r="A237" s="10"/>
      <c r="B237" s="193"/>
      <c r="C237" s="194"/>
      <c r="D237" s="188" t="s">
        <v>125</v>
      </c>
      <c r="E237" s="195" t="s">
        <v>19</v>
      </c>
      <c r="F237" s="196" t="s">
        <v>802</v>
      </c>
      <c r="G237" s="194"/>
      <c r="H237" s="197">
        <v>0.0089999999999999993</v>
      </c>
      <c r="I237" s="198"/>
      <c r="J237" s="194"/>
      <c r="K237" s="194"/>
      <c r="L237" s="199"/>
      <c r="M237" s="200"/>
      <c r="N237" s="201"/>
      <c r="O237" s="201"/>
      <c r="P237" s="201"/>
      <c r="Q237" s="201"/>
      <c r="R237" s="201"/>
      <c r="S237" s="201"/>
      <c r="T237" s="202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T237" s="203" t="s">
        <v>125</v>
      </c>
      <c r="AU237" s="203" t="s">
        <v>72</v>
      </c>
      <c r="AV237" s="10" t="s">
        <v>82</v>
      </c>
      <c r="AW237" s="10" t="s">
        <v>33</v>
      </c>
      <c r="AX237" s="10" t="s">
        <v>72</v>
      </c>
      <c r="AY237" s="203" t="s">
        <v>121</v>
      </c>
    </row>
    <row r="238" s="12" customFormat="1">
      <c r="A238" s="12"/>
      <c r="B238" s="224"/>
      <c r="C238" s="225"/>
      <c r="D238" s="188" t="s">
        <v>125</v>
      </c>
      <c r="E238" s="226" t="s">
        <v>19</v>
      </c>
      <c r="F238" s="227" t="s">
        <v>162</v>
      </c>
      <c r="G238" s="225"/>
      <c r="H238" s="228">
        <v>3573.7809999999999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34" t="s">
        <v>125</v>
      </c>
      <c r="AU238" s="234" t="s">
        <v>72</v>
      </c>
      <c r="AV238" s="12" t="s">
        <v>120</v>
      </c>
      <c r="AW238" s="12" t="s">
        <v>33</v>
      </c>
      <c r="AX238" s="12" t="s">
        <v>80</v>
      </c>
      <c r="AY238" s="234" t="s">
        <v>121</v>
      </c>
    </row>
    <row r="239" s="2" customFormat="1" ht="37.8" customHeight="1">
      <c r="A239" s="37"/>
      <c r="B239" s="38"/>
      <c r="C239" s="175" t="s">
        <v>567</v>
      </c>
      <c r="D239" s="175" t="s">
        <v>115</v>
      </c>
      <c r="E239" s="176" t="s">
        <v>383</v>
      </c>
      <c r="F239" s="177" t="s">
        <v>384</v>
      </c>
      <c r="G239" s="178" t="s">
        <v>150</v>
      </c>
      <c r="H239" s="179">
        <v>5937.5119999999997</v>
      </c>
      <c r="I239" s="180"/>
      <c r="J239" s="181">
        <f>ROUND(I239*H239,2)</f>
        <v>0</v>
      </c>
      <c r="K239" s="177" t="s">
        <v>119</v>
      </c>
      <c r="L239" s="43"/>
      <c r="M239" s="182" t="s">
        <v>19</v>
      </c>
      <c r="N239" s="183" t="s">
        <v>43</v>
      </c>
      <c r="O239" s="83"/>
      <c r="P239" s="184">
        <f>O239*H239</f>
        <v>0</v>
      </c>
      <c r="Q239" s="184">
        <v>0</v>
      </c>
      <c r="R239" s="184">
        <f>Q239*H239</f>
        <v>0</v>
      </c>
      <c r="S239" s="184">
        <v>0</v>
      </c>
      <c r="T239" s="18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6" t="s">
        <v>120</v>
      </c>
      <c r="AT239" s="186" t="s">
        <v>115</v>
      </c>
      <c r="AU239" s="186" t="s">
        <v>72</v>
      </c>
      <c r="AY239" s="16" t="s">
        <v>121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6" t="s">
        <v>80</v>
      </c>
      <c r="BK239" s="187">
        <f>ROUND(I239*H239,2)</f>
        <v>0</v>
      </c>
      <c r="BL239" s="16" t="s">
        <v>120</v>
      </c>
      <c r="BM239" s="186" t="s">
        <v>803</v>
      </c>
    </row>
    <row r="240" s="2" customFormat="1">
      <c r="A240" s="37"/>
      <c r="B240" s="38"/>
      <c r="C240" s="39"/>
      <c r="D240" s="188" t="s">
        <v>123</v>
      </c>
      <c r="E240" s="39"/>
      <c r="F240" s="189" t="s">
        <v>386</v>
      </c>
      <c r="G240" s="39"/>
      <c r="H240" s="39"/>
      <c r="I240" s="190"/>
      <c r="J240" s="39"/>
      <c r="K240" s="39"/>
      <c r="L240" s="43"/>
      <c r="M240" s="191"/>
      <c r="N240" s="192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123</v>
      </c>
      <c r="AU240" s="16" t="s">
        <v>72</v>
      </c>
    </row>
    <row r="241" s="10" customFormat="1">
      <c r="A241" s="10"/>
      <c r="B241" s="193"/>
      <c r="C241" s="194"/>
      <c r="D241" s="188" t="s">
        <v>125</v>
      </c>
      <c r="E241" s="195" t="s">
        <v>19</v>
      </c>
      <c r="F241" s="196" t="s">
        <v>804</v>
      </c>
      <c r="G241" s="194"/>
      <c r="H241" s="197">
        <v>2714.7640000000001</v>
      </c>
      <c r="I241" s="198"/>
      <c r="J241" s="194"/>
      <c r="K241" s="194"/>
      <c r="L241" s="199"/>
      <c r="M241" s="200"/>
      <c r="N241" s="201"/>
      <c r="O241" s="201"/>
      <c r="P241" s="201"/>
      <c r="Q241" s="201"/>
      <c r="R241" s="201"/>
      <c r="S241" s="201"/>
      <c r="T241" s="202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T241" s="203" t="s">
        <v>125</v>
      </c>
      <c r="AU241" s="203" t="s">
        <v>72</v>
      </c>
      <c r="AV241" s="10" t="s">
        <v>82</v>
      </c>
      <c r="AW241" s="10" t="s">
        <v>33</v>
      </c>
      <c r="AX241" s="10" t="s">
        <v>72</v>
      </c>
      <c r="AY241" s="203" t="s">
        <v>121</v>
      </c>
    </row>
    <row r="242" s="10" customFormat="1">
      <c r="A242" s="10"/>
      <c r="B242" s="193"/>
      <c r="C242" s="194"/>
      <c r="D242" s="188" t="s">
        <v>125</v>
      </c>
      <c r="E242" s="195" t="s">
        <v>19</v>
      </c>
      <c r="F242" s="196" t="s">
        <v>805</v>
      </c>
      <c r="G242" s="194"/>
      <c r="H242" s="197">
        <v>2549.7600000000002</v>
      </c>
      <c r="I242" s="198"/>
      <c r="J242" s="194"/>
      <c r="K242" s="194"/>
      <c r="L242" s="199"/>
      <c r="M242" s="200"/>
      <c r="N242" s="201"/>
      <c r="O242" s="201"/>
      <c r="P242" s="201"/>
      <c r="Q242" s="201"/>
      <c r="R242" s="201"/>
      <c r="S242" s="201"/>
      <c r="T242" s="202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T242" s="203" t="s">
        <v>125</v>
      </c>
      <c r="AU242" s="203" t="s">
        <v>72</v>
      </c>
      <c r="AV242" s="10" t="s">
        <v>82</v>
      </c>
      <c r="AW242" s="10" t="s">
        <v>33</v>
      </c>
      <c r="AX242" s="10" t="s">
        <v>72</v>
      </c>
      <c r="AY242" s="203" t="s">
        <v>121</v>
      </c>
    </row>
    <row r="243" s="10" customFormat="1">
      <c r="A243" s="10"/>
      <c r="B243" s="193"/>
      <c r="C243" s="194"/>
      <c r="D243" s="188" t="s">
        <v>125</v>
      </c>
      <c r="E243" s="195" t="s">
        <v>19</v>
      </c>
      <c r="F243" s="196" t="s">
        <v>806</v>
      </c>
      <c r="G243" s="194"/>
      <c r="H243" s="197">
        <v>14.4</v>
      </c>
      <c r="I243" s="198"/>
      <c r="J243" s="194"/>
      <c r="K243" s="194"/>
      <c r="L243" s="199"/>
      <c r="M243" s="200"/>
      <c r="N243" s="201"/>
      <c r="O243" s="201"/>
      <c r="P243" s="201"/>
      <c r="Q243" s="201"/>
      <c r="R243" s="201"/>
      <c r="S243" s="201"/>
      <c r="T243" s="202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T243" s="203" t="s">
        <v>125</v>
      </c>
      <c r="AU243" s="203" t="s">
        <v>72</v>
      </c>
      <c r="AV243" s="10" t="s">
        <v>82</v>
      </c>
      <c r="AW243" s="10" t="s">
        <v>33</v>
      </c>
      <c r="AX243" s="10" t="s">
        <v>72</v>
      </c>
      <c r="AY243" s="203" t="s">
        <v>121</v>
      </c>
    </row>
    <row r="244" s="10" customFormat="1">
      <c r="A244" s="10"/>
      <c r="B244" s="193"/>
      <c r="C244" s="194"/>
      <c r="D244" s="188" t="s">
        <v>125</v>
      </c>
      <c r="E244" s="195" t="s">
        <v>19</v>
      </c>
      <c r="F244" s="196" t="s">
        <v>807</v>
      </c>
      <c r="G244" s="194"/>
      <c r="H244" s="197">
        <v>0.77000000000000002</v>
      </c>
      <c r="I244" s="198"/>
      <c r="J244" s="194"/>
      <c r="K244" s="194"/>
      <c r="L244" s="199"/>
      <c r="M244" s="200"/>
      <c r="N244" s="201"/>
      <c r="O244" s="201"/>
      <c r="P244" s="201"/>
      <c r="Q244" s="201"/>
      <c r="R244" s="201"/>
      <c r="S244" s="201"/>
      <c r="T244" s="202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T244" s="203" t="s">
        <v>125</v>
      </c>
      <c r="AU244" s="203" t="s">
        <v>72</v>
      </c>
      <c r="AV244" s="10" t="s">
        <v>82</v>
      </c>
      <c r="AW244" s="10" t="s">
        <v>33</v>
      </c>
      <c r="AX244" s="10" t="s">
        <v>72</v>
      </c>
      <c r="AY244" s="203" t="s">
        <v>121</v>
      </c>
    </row>
    <row r="245" s="10" customFormat="1">
      <c r="A245" s="10"/>
      <c r="B245" s="193"/>
      <c r="C245" s="194"/>
      <c r="D245" s="188" t="s">
        <v>125</v>
      </c>
      <c r="E245" s="195" t="s">
        <v>19</v>
      </c>
      <c r="F245" s="196" t="s">
        <v>808</v>
      </c>
      <c r="G245" s="194"/>
      <c r="H245" s="197">
        <v>657.79999999999995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T245" s="203" t="s">
        <v>125</v>
      </c>
      <c r="AU245" s="203" t="s">
        <v>72</v>
      </c>
      <c r="AV245" s="10" t="s">
        <v>82</v>
      </c>
      <c r="AW245" s="10" t="s">
        <v>33</v>
      </c>
      <c r="AX245" s="10" t="s">
        <v>72</v>
      </c>
      <c r="AY245" s="203" t="s">
        <v>121</v>
      </c>
    </row>
    <row r="246" s="10" customFormat="1">
      <c r="A246" s="10"/>
      <c r="B246" s="193"/>
      <c r="C246" s="194"/>
      <c r="D246" s="188" t="s">
        <v>125</v>
      </c>
      <c r="E246" s="195" t="s">
        <v>19</v>
      </c>
      <c r="F246" s="196" t="s">
        <v>809</v>
      </c>
      <c r="G246" s="194"/>
      <c r="H246" s="197">
        <v>0.017999999999999999</v>
      </c>
      <c r="I246" s="198"/>
      <c r="J246" s="194"/>
      <c r="K246" s="194"/>
      <c r="L246" s="199"/>
      <c r="M246" s="200"/>
      <c r="N246" s="201"/>
      <c r="O246" s="201"/>
      <c r="P246" s="201"/>
      <c r="Q246" s="201"/>
      <c r="R246" s="201"/>
      <c r="S246" s="201"/>
      <c r="T246" s="202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T246" s="203" t="s">
        <v>125</v>
      </c>
      <c r="AU246" s="203" t="s">
        <v>72</v>
      </c>
      <c r="AV246" s="10" t="s">
        <v>82</v>
      </c>
      <c r="AW246" s="10" t="s">
        <v>33</v>
      </c>
      <c r="AX246" s="10" t="s">
        <v>72</v>
      </c>
      <c r="AY246" s="203" t="s">
        <v>121</v>
      </c>
    </row>
    <row r="247" s="12" customFormat="1">
      <c r="A247" s="12"/>
      <c r="B247" s="224"/>
      <c r="C247" s="225"/>
      <c r="D247" s="188" t="s">
        <v>125</v>
      </c>
      <c r="E247" s="226" t="s">
        <v>19</v>
      </c>
      <c r="F247" s="227" t="s">
        <v>162</v>
      </c>
      <c r="G247" s="225"/>
      <c r="H247" s="228">
        <v>5937.5119999999997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4" t="s">
        <v>125</v>
      </c>
      <c r="AU247" s="234" t="s">
        <v>72</v>
      </c>
      <c r="AV247" s="12" t="s">
        <v>120</v>
      </c>
      <c r="AW247" s="12" t="s">
        <v>33</v>
      </c>
      <c r="AX247" s="12" t="s">
        <v>80</v>
      </c>
      <c r="AY247" s="234" t="s">
        <v>121</v>
      </c>
    </row>
    <row r="248" s="2" customFormat="1" ht="24.15" customHeight="1">
      <c r="A248" s="37"/>
      <c r="B248" s="38"/>
      <c r="C248" s="175" t="s">
        <v>334</v>
      </c>
      <c r="D248" s="175" t="s">
        <v>115</v>
      </c>
      <c r="E248" s="176" t="s">
        <v>393</v>
      </c>
      <c r="F248" s="177" t="s">
        <v>394</v>
      </c>
      <c r="G248" s="178" t="s">
        <v>150</v>
      </c>
      <c r="H248" s="179">
        <v>758</v>
      </c>
      <c r="I248" s="180"/>
      <c r="J248" s="181">
        <f>ROUND(I248*H248,2)</f>
        <v>0</v>
      </c>
      <c r="K248" s="177" t="s">
        <v>119</v>
      </c>
      <c r="L248" s="43"/>
      <c r="M248" s="182" t="s">
        <v>19</v>
      </c>
      <c r="N248" s="183" t="s">
        <v>43</v>
      </c>
      <c r="O248" s="83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6" t="s">
        <v>120</v>
      </c>
      <c r="AT248" s="186" t="s">
        <v>115</v>
      </c>
      <c r="AU248" s="186" t="s">
        <v>72</v>
      </c>
      <c r="AY248" s="16" t="s">
        <v>121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6" t="s">
        <v>80</v>
      </c>
      <c r="BK248" s="187">
        <f>ROUND(I248*H248,2)</f>
        <v>0</v>
      </c>
      <c r="BL248" s="16" t="s">
        <v>120</v>
      </c>
      <c r="BM248" s="186" t="s">
        <v>810</v>
      </c>
    </row>
    <row r="249" s="2" customFormat="1">
      <c r="A249" s="37"/>
      <c r="B249" s="38"/>
      <c r="C249" s="39"/>
      <c r="D249" s="188" t="s">
        <v>123</v>
      </c>
      <c r="E249" s="39"/>
      <c r="F249" s="189" t="s">
        <v>396</v>
      </c>
      <c r="G249" s="39"/>
      <c r="H249" s="39"/>
      <c r="I249" s="190"/>
      <c r="J249" s="39"/>
      <c r="K249" s="39"/>
      <c r="L249" s="43"/>
      <c r="M249" s="191"/>
      <c r="N249" s="192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123</v>
      </c>
      <c r="AU249" s="16" t="s">
        <v>72</v>
      </c>
    </row>
    <row r="250" s="10" customFormat="1">
      <c r="A250" s="10"/>
      <c r="B250" s="193"/>
      <c r="C250" s="194"/>
      <c r="D250" s="188" t="s">
        <v>125</v>
      </c>
      <c r="E250" s="195" t="s">
        <v>19</v>
      </c>
      <c r="F250" s="196" t="s">
        <v>811</v>
      </c>
      <c r="G250" s="194"/>
      <c r="H250" s="197">
        <v>758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T250" s="203" t="s">
        <v>125</v>
      </c>
      <c r="AU250" s="203" t="s">
        <v>72</v>
      </c>
      <c r="AV250" s="10" t="s">
        <v>82</v>
      </c>
      <c r="AW250" s="10" t="s">
        <v>33</v>
      </c>
      <c r="AX250" s="10" t="s">
        <v>80</v>
      </c>
      <c r="AY250" s="203" t="s">
        <v>121</v>
      </c>
    </row>
    <row r="251" s="2" customFormat="1" ht="24.15" customHeight="1">
      <c r="A251" s="37"/>
      <c r="B251" s="38"/>
      <c r="C251" s="175" t="s">
        <v>339</v>
      </c>
      <c r="D251" s="175" t="s">
        <v>115</v>
      </c>
      <c r="E251" s="176" t="s">
        <v>812</v>
      </c>
      <c r="F251" s="177" t="s">
        <v>813</v>
      </c>
      <c r="G251" s="178" t="s">
        <v>150</v>
      </c>
      <c r="H251" s="179">
        <v>204</v>
      </c>
      <c r="I251" s="180"/>
      <c r="J251" s="181">
        <f>ROUND(I251*H251,2)</f>
        <v>0</v>
      </c>
      <c r="K251" s="177" t="s">
        <v>119</v>
      </c>
      <c r="L251" s="43"/>
      <c r="M251" s="182" t="s">
        <v>19</v>
      </c>
      <c r="N251" s="183" t="s">
        <v>43</v>
      </c>
      <c r="O251" s="83"/>
      <c r="P251" s="184">
        <f>O251*H251</f>
        <v>0</v>
      </c>
      <c r="Q251" s="184">
        <v>0</v>
      </c>
      <c r="R251" s="184">
        <f>Q251*H251</f>
        <v>0</v>
      </c>
      <c r="S251" s="184">
        <v>0</v>
      </c>
      <c r="T251" s="18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6" t="s">
        <v>120</v>
      </c>
      <c r="AT251" s="186" t="s">
        <v>115</v>
      </c>
      <c r="AU251" s="186" t="s">
        <v>72</v>
      </c>
      <c r="AY251" s="16" t="s">
        <v>121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6" t="s">
        <v>80</v>
      </c>
      <c r="BK251" s="187">
        <f>ROUND(I251*H251,2)</f>
        <v>0</v>
      </c>
      <c r="BL251" s="16" t="s">
        <v>120</v>
      </c>
      <c r="BM251" s="186" t="s">
        <v>814</v>
      </c>
    </row>
    <row r="252" s="2" customFormat="1">
      <c r="A252" s="37"/>
      <c r="B252" s="38"/>
      <c r="C252" s="39"/>
      <c r="D252" s="188" t="s">
        <v>123</v>
      </c>
      <c r="E252" s="39"/>
      <c r="F252" s="189" t="s">
        <v>815</v>
      </c>
      <c r="G252" s="39"/>
      <c r="H252" s="39"/>
      <c r="I252" s="190"/>
      <c r="J252" s="39"/>
      <c r="K252" s="39"/>
      <c r="L252" s="43"/>
      <c r="M252" s="191"/>
      <c r="N252" s="192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123</v>
      </c>
      <c r="AU252" s="16" t="s">
        <v>72</v>
      </c>
    </row>
    <row r="253" s="10" customFormat="1">
      <c r="A253" s="10"/>
      <c r="B253" s="193"/>
      <c r="C253" s="194"/>
      <c r="D253" s="188" t="s">
        <v>125</v>
      </c>
      <c r="E253" s="195" t="s">
        <v>19</v>
      </c>
      <c r="F253" s="196" t="s">
        <v>816</v>
      </c>
      <c r="G253" s="194"/>
      <c r="H253" s="197">
        <v>204</v>
      </c>
      <c r="I253" s="198"/>
      <c r="J253" s="194"/>
      <c r="K253" s="194"/>
      <c r="L253" s="199"/>
      <c r="M253" s="200"/>
      <c r="N253" s="201"/>
      <c r="O253" s="201"/>
      <c r="P253" s="201"/>
      <c r="Q253" s="201"/>
      <c r="R253" s="201"/>
      <c r="S253" s="201"/>
      <c r="T253" s="202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T253" s="203" t="s">
        <v>125</v>
      </c>
      <c r="AU253" s="203" t="s">
        <v>72</v>
      </c>
      <c r="AV253" s="10" t="s">
        <v>82</v>
      </c>
      <c r="AW253" s="10" t="s">
        <v>33</v>
      </c>
      <c r="AX253" s="10" t="s">
        <v>80</v>
      </c>
      <c r="AY253" s="203" t="s">
        <v>121</v>
      </c>
    </row>
    <row r="254" s="2" customFormat="1" ht="21.75" customHeight="1">
      <c r="A254" s="37"/>
      <c r="B254" s="38"/>
      <c r="C254" s="175" t="s">
        <v>572</v>
      </c>
      <c r="D254" s="175" t="s">
        <v>115</v>
      </c>
      <c r="E254" s="176" t="s">
        <v>399</v>
      </c>
      <c r="F254" s="177" t="s">
        <v>400</v>
      </c>
      <c r="G254" s="178" t="s">
        <v>150</v>
      </c>
      <c r="H254" s="179">
        <v>328.89999999999998</v>
      </c>
      <c r="I254" s="180"/>
      <c r="J254" s="181">
        <f>ROUND(I254*H254,2)</f>
        <v>0</v>
      </c>
      <c r="K254" s="177" t="s">
        <v>119</v>
      </c>
      <c r="L254" s="43"/>
      <c r="M254" s="182" t="s">
        <v>19</v>
      </c>
      <c r="N254" s="183" t="s">
        <v>43</v>
      </c>
      <c r="O254" s="83"/>
      <c r="P254" s="184">
        <f>O254*H254</f>
        <v>0</v>
      </c>
      <c r="Q254" s="184">
        <v>0</v>
      </c>
      <c r="R254" s="184">
        <f>Q254*H254</f>
        <v>0</v>
      </c>
      <c r="S254" s="184">
        <v>0</v>
      </c>
      <c r="T254" s="18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6" t="s">
        <v>120</v>
      </c>
      <c r="AT254" s="186" t="s">
        <v>115</v>
      </c>
      <c r="AU254" s="186" t="s">
        <v>72</v>
      </c>
      <c r="AY254" s="16" t="s">
        <v>121</v>
      </c>
      <c r="BE254" s="187">
        <f>IF(N254="základní",J254,0)</f>
        <v>0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6" t="s">
        <v>80</v>
      </c>
      <c r="BK254" s="187">
        <f>ROUND(I254*H254,2)</f>
        <v>0</v>
      </c>
      <c r="BL254" s="16" t="s">
        <v>120</v>
      </c>
      <c r="BM254" s="186" t="s">
        <v>817</v>
      </c>
    </row>
    <row r="255" s="2" customFormat="1">
      <c r="A255" s="37"/>
      <c r="B255" s="38"/>
      <c r="C255" s="39"/>
      <c r="D255" s="188" t="s">
        <v>123</v>
      </c>
      <c r="E255" s="39"/>
      <c r="F255" s="189" t="s">
        <v>402</v>
      </c>
      <c r="G255" s="39"/>
      <c r="H255" s="39"/>
      <c r="I255" s="190"/>
      <c r="J255" s="39"/>
      <c r="K255" s="39"/>
      <c r="L255" s="43"/>
      <c r="M255" s="191"/>
      <c r="N255" s="192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123</v>
      </c>
      <c r="AU255" s="16" t="s">
        <v>72</v>
      </c>
    </row>
    <row r="256" s="10" customFormat="1">
      <c r="A256" s="10"/>
      <c r="B256" s="193"/>
      <c r="C256" s="194"/>
      <c r="D256" s="188" t="s">
        <v>125</v>
      </c>
      <c r="E256" s="195" t="s">
        <v>19</v>
      </c>
      <c r="F256" s="196" t="s">
        <v>818</v>
      </c>
      <c r="G256" s="194"/>
      <c r="H256" s="197">
        <v>328.89999999999998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T256" s="203" t="s">
        <v>125</v>
      </c>
      <c r="AU256" s="203" t="s">
        <v>72</v>
      </c>
      <c r="AV256" s="10" t="s">
        <v>82</v>
      </c>
      <c r="AW256" s="10" t="s">
        <v>33</v>
      </c>
      <c r="AX256" s="10" t="s">
        <v>80</v>
      </c>
      <c r="AY256" s="203" t="s">
        <v>121</v>
      </c>
    </row>
    <row r="257" s="2" customFormat="1" ht="16.5" customHeight="1">
      <c r="A257" s="37"/>
      <c r="B257" s="38"/>
      <c r="C257" s="175" t="s">
        <v>574</v>
      </c>
      <c r="D257" s="175" t="s">
        <v>115</v>
      </c>
      <c r="E257" s="176" t="s">
        <v>626</v>
      </c>
      <c r="F257" s="177" t="s">
        <v>627</v>
      </c>
      <c r="G257" s="178" t="s">
        <v>150</v>
      </c>
      <c r="H257" s="179">
        <v>0.0089999999999999993</v>
      </c>
      <c r="I257" s="180"/>
      <c r="J257" s="181">
        <f>ROUND(I257*H257,2)</f>
        <v>0</v>
      </c>
      <c r="K257" s="177" t="s">
        <v>119</v>
      </c>
      <c r="L257" s="43"/>
      <c r="M257" s="182" t="s">
        <v>19</v>
      </c>
      <c r="N257" s="183" t="s">
        <v>43</v>
      </c>
      <c r="O257" s="83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6" t="s">
        <v>120</v>
      </c>
      <c r="AT257" s="186" t="s">
        <v>115</v>
      </c>
      <c r="AU257" s="186" t="s">
        <v>72</v>
      </c>
      <c r="AY257" s="16" t="s">
        <v>121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6" t="s">
        <v>80</v>
      </c>
      <c r="BK257" s="187">
        <f>ROUND(I257*H257,2)</f>
        <v>0</v>
      </c>
      <c r="BL257" s="16" t="s">
        <v>120</v>
      </c>
      <c r="BM257" s="186" t="s">
        <v>819</v>
      </c>
    </row>
    <row r="258" s="2" customFormat="1">
      <c r="A258" s="37"/>
      <c r="B258" s="38"/>
      <c r="C258" s="39"/>
      <c r="D258" s="188" t="s">
        <v>123</v>
      </c>
      <c r="E258" s="39"/>
      <c r="F258" s="189" t="s">
        <v>629</v>
      </c>
      <c r="G258" s="39"/>
      <c r="H258" s="39"/>
      <c r="I258" s="190"/>
      <c r="J258" s="39"/>
      <c r="K258" s="39"/>
      <c r="L258" s="43"/>
      <c r="M258" s="191"/>
      <c r="N258" s="192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123</v>
      </c>
      <c r="AU258" s="16" t="s">
        <v>72</v>
      </c>
    </row>
    <row r="259" s="10" customFormat="1">
      <c r="A259" s="10"/>
      <c r="B259" s="193"/>
      <c r="C259" s="194"/>
      <c r="D259" s="188" t="s">
        <v>125</v>
      </c>
      <c r="E259" s="195" t="s">
        <v>19</v>
      </c>
      <c r="F259" s="196" t="s">
        <v>820</v>
      </c>
      <c r="G259" s="194"/>
      <c r="H259" s="197">
        <v>0.0089999999999999993</v>
      </c>
      <c r="I259" s="198"/>
      <c r="J259" s="194"/>
      <c r="K259" s="194"/>
      <c r="L259" s="199"/>
      <c r="M259" s="200"/>
      <c r="N259" s="201"/>
      <c r="O259" s="201"/>
      <c r="P259" s="201"/>
      <c r="Q259" s="201"/>
      <c r="R259" s="201"/>
      <c r="S259" s="201"/>
      <c r="T259" s="202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T259" s="203" t="s">
        <v>125</v>
      </c>
      <c r="AU259" s="203" t="s">
        <v>72</v>
      </c>
      <c r="AV259" s="10" t="s">
        <v>82</v>
      </c>
      <c r="AW259" s="10" t="s">
        <v>33</v>
      </c>
      <c r="AX259" s="10" t="s">
        <v>80</v>
      </c>
      <c r="AY259" s="203" t="s">
        <v>121</v>
      </c>
    </row>
    <row r="260" s="2" customFormat="1" ht="21.75" customHeight="1">
      <c r="A260" s="37"/>
      <c r="B260" s="38"/>
      <c r="C260" s="175" t="s">
        <v>605</v>
      </c>
      <c r="D260" s="175" t="s">
        <v>115</v>
      </c>
      <c r="E260" s="176" t="s">
        <v>821</v>
      </c>
      <c r="F260" s="177" t="s">
        <v>822</v>
      </c>
      <c r="G260" s="178" t="s">
        <v>150</v>
      </c>
      <c r="H260" s="179">
        <v>8.0589999999999993</v>
      </c>
      <c r="I260" s="180"/>
      <c r="J260" s="181">
        <f>ROUND(I260*H260,2)</f>
        <v>0</v>
      </c>
      <c r="K260" s="177" t="s">
        <v>119</v>
      </c>
      <c r="L260" s="43"/>
      <c r="M260" s="182" t="s">
        <v>19</v>
      </c>
      <c r="N260" s="183" t="s">
        <v>43</v>
      </c>
      <c r="O260" s="83"/>
      <c r="P260" s="184">
        <f>O260*H260</f>
        <v>0</v>
      </c>
      <c r="Q260" s="184">
        <v>0</v>
      </c>
      <c r="R260" s="184">
        <f>Q260*H260</f>
        <v>0</v>
      </c>
      <c r="S260" s="184">
        <v>0</v>
      </c>
      <c r="T260" s="18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6" t="s">
        <v>120</v>
      </c>
      <c r="AT260" s="186" t="s">
        <v>115</v>
      </c>
      <c r="AU260" s="186" t="s">
        <v>72</v>
      </c>
      <c r="AY260" s="16" t="s">
        <v>121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6" t="s">
        <v>80</v>
      </c>
      <c r="BK260" s="187">
        <f>ROUND(I260*H260,2)</f>
        <v>0</v>
      </c>
      <c r="BL260" s="16" t="s">
        <v>120</v>
      </c>
      <c r="BM260" s="186" t="s">
        <v>823</v>
      </c>
    </row>
    <row r="261" s="2" customFormat="1">
      <c r="A261" s="37"/>
      <c r="B261" s="38"/>
      <c r="C261" s="39"/>
      <c r="D261" s="188" t="s">
        <v>123</v>
      </c>
      <c r="E261" s="39"/>
      <c r="F261" s="189" t="s">
        <v>824</v>
      </c>
      <c r="G261" s="39"/>
      <c r="H261" s="39"/>
      <c r="I261" s="190"/>
      <c r="J261" s="39"/>
      <c r="K261" s="39"/>
      <c r="L261" s="43"/>
      <c r="M261" s="238"/>
      <c r="N261" s="239"/>
      <c r="O261" s="240"/>
      <c r="P261" s="240"/>
      <c r="Q261" s="240"/>
      <c r="R261" s="240"/>
      <c r="S261" s="240"/>
      <c r="T261" s="24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123</v>
      </c>
      <c r="AU261" s="16" t="s">
        <v>72</v>
      </c>
    </row>
    <row r="262" s="2" customFormat="1" ht="6.96" customHeight="1">
      <c r="A262" s="37"/>
      <c r="B262" s="58"/>
      <c r="C262" s="59"/>
      <c r="D262" s="59"/>
      <c r="E262" s="59"/>
      <c r="F262" s="59"/>
      <c r="G262" s="59"/>
      <c r="H262" s="59"/>
      <c r="I262" s="59"/>
      <c r="J262" s="59"/>
      <c r="K262" s="59"/>
      <c r="L262" s="43"/>
      <c r="M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</row>
  </sheetData>
  <sheetProtection sheet="1" autoFilter="0" formatColumns="0" formatRows="0" objects="1" scenarios="1" spinCount="100000" saltValue="MSOd0ioTxfeuextXRMoH5/jaUajVj/2ujAzTMWqV7ckioVuY2HzfJuwwx/KSQeYLVP8nE+fqI9PLgxPvs9gWLQ==" hashValue="J8j3HpjDImHC4CDuoXuY53bza/MktrW6qtQkBvZxahpxzWTw2rauNV0HLNt0hcsdJk2WcsFQllbBGDTFC5mTAQ==" algorithmName="SHA-512" password="CC35"/>
  <autoFilter ref="C78:K26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95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Oprava trati v úseku Hoštka (mimo) - Liběchov (včetně)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825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4. 1. 2024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ROUND(J79,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ROUND((SUM(BE79:BE147)),  2)</f>
        <v>0</v>
      </c>
      <c r="G33" s="37"/>
      <c r="H33" s="37"/>
      <c r="I33" s="147">
        <v>0.20999999999999999</v>
      </c>
      <c r="J33" s="146">
        <f>ROUND(((SUM(BE79:BE147))*I33),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ROUND((SUM(BF79:BF147)),  2)</f>
        <v>0</v>
      </c>
      <c r="G34" s="37"/>
      <c r="H34" s="37"/>
      <c r="I34" s="147">
        <v>0.12</v>
      </c>
      <c r="J34" s="146">
        <f>ROUND(((SUM(BF79:BF147))*I34),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ROUND((SUM(BG79:BG147)),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ROUND((SUM(BH79:BH147)),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ROUND((SUM(BI79:BI147)),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trati v úseku Hoštka (mimo) - Liběchov (včetně)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04 - následná uprava GPK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ST Ústí nad Labem</v>
      </c>
      <c r="G52" s="39"/>
      <c r="H52" s="39"/>
      <c r="I52" s="31" t="s">
        <v>23</v>
      </c>
      <c r="J52" s="71" t="str">
        <f>IF(J12="","",J12)</f>
        <v>4. 1. 2024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OŘ Ústí nad Labem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Tomáš Šrédl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99</v>
      </c>
      <c r="D57" s="161"/>
      <c r="E57" s="161"/>
      <c r="F57" s="161"/>
      <c r="G57" s="161"/>
      <c r="H57" s="161"/>
      <c r="I57" s="161"/>
      <c r="J57" s="162" t="s">
        <v>100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101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102</v>
      </c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59" t="str">
        <f>E7</f>
        <v>Oprava trati v úseku Hoštka (mimo) - Liběchov (včetně)</v>
      </c>
      <c r="F69" s="31"/>
      <c r="G69" s="31"/>
      <c r="H69" s="31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96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04 - následná uprava GPK</v>
      </c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ST Ústí nad Labem</v>
      </c>
      <c r="G73" s="39"/>
      <c r="H73" s="39"/>
      <c r="I73" s="31" t="s">
        <v>23</v>
      </c>
      <c r="J73" s="71" t="str">
        <f>IF(J12="","",J12)</f>
        <v>4. 1. 2024</v>
      </c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5.15" customHeight="1">
      <c r="A75" s="37"/>
      <c r="B75" s="38"/>
      <c r="C75" s="31" t="s">
        <v>25</v>
      </c>
      <c r="D75" s="39"/>
      <c r="E75" s="39"/>
      <c r="F75" s="26" t="str">
        <f>E15</f>
        <v>OŘ Ústí nad Labem</v>
      </c>
      <c r="G75" s="39"/>
      <c r="H75" s="39"/>
      <c r="I75" s="31" t="s">
        <v>31</v>
      </c>
      <c r="J75" s="35" t="str">
        <f>E21</f>
        <v xml:space="preserve"> 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29</v>
      </c>
      <c r="D76" s="39"/>
      <c r="E76" s="39"/>
      <c r="F76" s="26" t="str">
        <f>IF(E18="","",E18)</f>
        <v>Vyplň údaj</v>
      </c>
      <c r="G76" s="39"/>
      <c r="H76" s="39"/>
      <c r="I76" s="31" t="s">
        <v>34</v>
      </c>
      <c r="J76" s="35" t="str">
        <f>E24</f>
        <v>Tomáš Šrédl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64"/>
      <c r="B78" s="165"/>
      <c r="C78" s="166" t="s">
        <v>103</v>
      </c>
      <c r="D78" s="167" t="s">
        <v>57</v>
      </c>
      <c r="E78" s="167" t="s">
        <v>53</v>
      </c>
      <c r="F78" s="167" t="s">
        <v>54</v>
      </c>
      <c r="G78" s="167" t="s">
        <v>104</v>
      </c>
      <c r="H78" s="167" t="s">
        <v>105</v>
      </c>
      <c r="I78" s="167" t="s">
        <v>106</v>
      </c>
      <c r="J78" s="167" t="s">
        <v>100</v>
      </c>
      <c r="K78" s="168" t="s">
        <v>107</v>
      </c>
      <c r="L78" s="169"/>
      <c r="M78" s="91" t="s">
        <v>19</v>
      </c>
      <c r="N78" s="92" t="s">
        <v>42</v>
      </c>
      <c r="O78" s="92" t="s">
        <v>108</v>
      </c>
      <c r="P78" s="92" t="s">
        <v>109</v>
      </c>
      <c r="Q78" s="92" t="s">
        <v>110</v>
      </c>
      <c r="R78" s="92" t="s">
        <v>111</v>
      </c>
      <c r="S78" s="92" t="s">
        <v>112</v>
      </c>
      <c r="T78" s="93" t="s">
        <v>113</v>
      </c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</row>
    <row r="79" s="2" customFormat="1" ht="22.8" customHeight="1">
      <c r="A79" s="37"/>
      <c r="B79" s="38"/>
      <c r="C79" s="98" t="s">
        <v>114</v>
      </c>
      <c r="D79" s="39"/>
      <c r="E79" s="39"/>
      <c r="F79" s="39"/>
      <c r="G79" s="39"/>
      <c r="H79" s="39"/>
      <c r="I79" s="39"/>
      <c r="J79" s="170">
        <f>BK79</f>
        <v>0</v>
      </c>
      <c r="K79" s="39"/>
      <c r="L79" s="43"/>
      <c r="M79" s="94"/>
      <c r="N79" s="171"/>
      <c r="O79" s="95"/>
      <c r="P79" s="172">
        <f>SUM(P80:P147)</f>
        <v>0</v>
      </c>
      <c r="Q79" s="95"/>
      <c r="R79" s="172">
        <f>SUM(R80:R147)</f>
        <v>756</v>
      </c>
      <c r="S79" s="95"/>
      <c r="T79" s="173">
        <f>SUM(T80:T147)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71</v>
      </c>
      <c r="AU79" s="16" t="s">
        <v>101</v>
      </c>
      <c r="BK79" s="174">
        <f>SUM(BK80:BK147)</f>
        <v>0</v>
      </c>
    </row>
    <row r="80" s="2" customFormat="1" ht="24.15" customHeight="1">
      <c r="A80" s="37"/>
      <c r="B80" s="38"/>
      <c r="C80" s="175" t="s">
        <v>151</v>
      </c>
      <c r="D80" s="175" t="s">
        <v>115</v>
      </c>
      <c r="E80" s="176" t="s">
        <v>826</v>
      </c>
      <c r="F80" s="177" t="s">
        <v>827</v>
      </c>
      <c r="G80" s="178" t="s">
        <v>118</v>
      </c>
      <c r="H80" s="179">
        <v>8.0800000000000001</v>
      </c>
      <c r="I80" s="180"/>
      <c r="J80" s="181">
        <f>ROUND(I80*H80,2)</f>
        <v>0</v>
      </c>
      <c r="K80" s="177" t="s">
        <v>119</v>
      </c>
      <c r="L80" s="43"/>
      <c r="M80" s="182" t="s">
        <v>19</v>
      </c>
      <c r="N80" s="183" t="s">
        <v>43</v>
      </c>
      <c r="O80" s="83"/>
      <c r="P80" s="184">
        <f>O80*H80</f>
        <v>0</v>
      </c>
      <c r="Q80" s="184">
        <v>0</v>
      </c>
      <c r="R80" s="184">
        <f>Q80*H80</f>
        <v>0</v>
      </c>
      <c r="S80" s="184">
        <v>0</v>
      </c>
      <c r="T80" s="185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86" t="s">
        <v>120</v>
      </c>
      <c r="AT80" s="186" t="s">
        <v>115</v>
      </c>
      <c r="AU80" s="186" t="s">
        <v>72</v>
      </c>
      <c r="AY80" s="16" t="s">
        <v>121</v>
      </c>
      <c r="BE80" s="187">
        <f>IF(N80="základní",J80,0)</f>
        <v>0</v>
      </c>
      <c r="BF80" s="187">
        <f>IF(N80="snížená",J80,0)</f>
        <v>0</v>
      </c>
      <c r="BG80" s="187">
        <f>IF(N80="zákl. přenesená",J80,0)</f>
        <v>0</v>
      </c>
      <c r="BH80" s="187">
        <f>IF(N80="sníž. přenesená",J80,0)</f>
        <v>0</v>
      </c>
      <c r="BI80" s="187">
        <f>IF(N80="nulová",J80,0)</f>
        <v>0</v>
      </c>
      <c r="BJ80" s="16" t="s">
        <v>80</v>
      </c>
      <c r="BK80" s="187">
        <f>ROUND(I80*H80,2)</f>
        <v>0</v>
      </c>
      <c r="BL80" s="16" t="s">
        <v>120</v>
      </c>
      <c r="BM80" s="186" t="s">
        <v>828</v>
      </c>
    </row>
    <row r="81" s="2" customFormat="1">
      <c r="A81" s="37"/>
      <c r="B81" s="38"/>
      <c r="C81" s="39"/>
      <c r="D81" s="188" t="s">
        <v>123</v>
      </c>
      <c r="E81" s="39"/>
      <c r="F81" s="189" t="s">
        <v>829</v>
      </c>
      <c r="G81" s="39"/>
      <c r="H81" s="39"/>
      <c r="I81" s="190"/>
      <c r="J81" s="39"/>
      <c r="K81" s="39"/>
      <c r="L81" s="43"/>
      <c r="M81" s="191"/>
      <c r="N81" s="192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123</v>
      </c>
      <c r="AU81" s="16" t="s">
        <v>72</v>
      </c>
    </row>
    <row r="82" s="10" customFormat="1">
      <c r="A82" s="10"/>
      <c r="B82" s="193"/>
      <c r="C82" s="194"/>
      <c r="D82" s="188" t="s">
        <v>125</v>
      </c>
      <c r="E82" s="195" t="s">
        <v>19</v>
      </c>
      <c r="F82" s="196" t="s">
        <v>830</v>
      </c>
      <c r="G82" s="194"/>
      <c r="H82" s="197">
        <v>5.5350000000000001</v>
      </c>
      <c r="I82" s="198"/>
      <c r="J82" s="194"/>
      <c r="K82" s="194"/>
      <c r="L82" s="199"/>
      <c r="M82" s="200"/>
      <c r="N82" s="201"/>
      <c r="O82" s="201"/>
      <c r="P82" s="201"/>
      <c r="Q82" s="201"/>
      <c r="R82" s="201"/>
      <c r="S82" s="201"/>
      <c r="T82" s="20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03" t="s">
        <v>125</v>
      </c>
      <c r="AU82" s="203" t="s">
        <v>72</v>
      </c>
      <c r="AV82" s="10" t="s">
        <v>82</v>
      </c>
      <c r="AW82" s="10" t="s">
        <v>33</v>
      </c>
      <c r="AX82" s="10" t="s">
        <v>72</v>
      </c>
      <c r="AY82" s="203" t="s">
        <v>121</v>
      </c>
    </row>
    <row r="83" s="10" customFormat="1">
      <c r="A83" s="10"/>
      <c r="B83" s="193"/>
      <c r="C83" s="194"/>
      <c r="D83" s="188" t="s">
        <v>125</v>
      </c>
      <c r="E83" s="195" t="s">
        <v>19</v>
      </c>
      <c r="F83" s="196" t="s">
        <v>831</v>
      </c>
      <c r="G83" s="194"/>
      <c r="H83" s="197">
        <v>1.6200000000000001</v>
      </c>
      <c r="I83" s="198"/>
      <c r="J83" s="194"/>
      <c r="K83" s="194"/>
      <c r="L83" s="199"/>
      <c r="M83" s="200"/>
      <c r="N83" s="201"/>
      <c r="O83" s="201"/>
      <c r="P83" s="201"/>
      <c r="Q83" s="201"/>
      <c r="R83" s="201"/>
      <c r="S83" s="201"/>
      <c r="T83" s="202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203" t="s">
        <v>125</v>
      </c>
      <c r="AU83" s="203" t="s">
        <v>72</v>
      </c>
      <c r="AV83" s="10" t="s">
        <v>82</v>
      </c>
      <c r="AW83" s="10" t="s">
        <v>33</v>
      </c>
      <c r="AX83" s="10" t="s">
        <v>72</v>
      </c>
      <c r="AY83" s="203" t="s">
        <v>121</v>
      </c>
    </row>
    <row r="84" s="10" customFormat="1">
      <c r="A84" s="10"/>
      <c r="B84" s="193"/>
      <c r="C84" s="194"/>
      <c r="D84" s="188" t="s">
        <v>125</v>
      </c>
      <c r="E84" s="195" t="s">
        <v>19</v>
      </c>
      <c r="F84" s="196" t="s">
        <v>832</v>
      </c>
      <c r="G84" s="194"/>
      <c r="H84" s="197">
        <v>0.92500000000000004</v>
      </c>
      <c r="I84" s="198"/>
      <c r="J84" s="194"/>
      <c r="K84" s="194"/>
      <c r="L84" s="199"/>
      <c r="M84" s="200"/>
      <c r="N84" s="201"/>
      <c r="O84" s="201"/>
      <c r="P84" s="201"/>
      <c r="Q84" s="201"/>
      <c r="R84" s="201"/>
      <c r="S84" s="201"/>
      <c r="T84" s="202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T84" s="203" t="s">
        <v>125</v>
      </c>
      <c r="AU84" s="203" t="s">
        <v>72</v>
      </c>
      <c r="AV84" s="10" t="s">
        <v>82</v>
      </c>
      <c r="AW84" s="10" t="s">
        <v>33</v>
      </c>
      <c r="AX84" s="10" t="s">
        <v>72</v>
      </c>
      <c r="AY84" s="203" t="s">
        <v>121</v>
      </c>
    </row>
    <row r="85" s="12" customFormat="1">
      <c r="A85" s="12"/>
      <c r="B85" s="224"/>
      <c r="C85" s="225"/>
      <c r="D85" s="188" t="s">
        <v>125</v>
      </c>
      <c r="E85" s="226" t="s">
        <v>19</v>
      </c>
      <c r="F85" s="227" t="s">
        <v>162</v>
      </c>
      <c r="G85" s="225"/>
      <c r="H85" s="228">
        <v>8.0800000000000001</v>
      </c>
      <c r="I85" s="229"/>
      <c r="J85" s="225"/>
      <c r="K85" s="225"/>
      <c r="L85" s="230"/>
      <c r="M85" s="231"/>
      <c r="N85" s="232"/>
      <c r="O85" s="232"/>
      <c r="P85" s="232"/>
      <c r="Q85" s="232"/>
      <c r="R85" s="232"/>
      <c r="S85" s="232"/>
      <c r="T85" s="233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34" t="s">
        <v>125</v>
      </c>
      <c r="AU85" s="234" t="s">
        <v>72</v>
      </c>
      <c r="AV85" s="12" t="s">
        <v>120</v>
      </c>
      <c r="AW85" s="12" t="s">
        <v>33</v>
      </c>
      <c r="AX85" s="12" t="s">
        <v>80</v>
      </c>
      <c r="AY85" s="234" t="s">
        <v>121</v>
      </c>
    </row>
    <row r="86" s="2" customFormat="1" ht="24.15" customHeight="1">
      <c r="A86" s="37"/>
      <c r="B86" s="38"/>
      <c r="C86" s="175" t="s">
        <v>8</v>
      </c>
      <c r="D86" s="175" t="s">
        <v>115</v>
      </c>
      <c r="E86" s="176" t="s">
        <v>833</v>
      </c>
      <c r="F86" s="177" t="s">
        <v>834</v>
      </c>
      <c r="G86" s="178" t="s">
        <v>165</v>
      </c>
      <c r="H86" s="179">
        <v>60</v>
      </c>
      <c r="I86" s="180"/>
      <c r="J86" s="181">
        <f>ROUND(I86*H86,2)</f>
        <v>0</v>
      </c>
      <c r="K86" s="177" t="s">
        <v>119</v>
      </c>
      <c r="L86" s="43"/>
      <c r="M86" s="182" t="s">
        <v>19</v>
      </c>
      <c r="N86" s="183" t="s">
        <v>43</v>
      </c>
      <c r="O86" s="83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6" t="s">
        <v>120</v>
      </c>
      <c r="AT86" s="186" t="s">
        <v>115</v>
      </c>
      <c r="AU86" s="186" t="s">
        <v>72</v>
      </c>
      <c r="AY86" s="16" t="s">
        <v>121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6" t="s">
        <v>80</v>
      </c>
      <c r="BK86" s="187">
        <f>ROUND(I86*H86,2)</f>
        <v>0</v>
      </c>
      <c r="BL86" s="16" t="s">
        <v>120</v>
      </c>
      <c r="BM86" s="186" t="s">
        <v>835</v>
      </c>
    </row>
    <row r="87" s="2" customFormat="1">
      <c r="A87" s="37"/>
      <c r="B87" s="38"/>
      <c r="C87" s="39"/>
      <c r="D87" s="188" t="s">
        <v>123</v>
      </c>
      <c r="E87" s="39"/>
      <c r="F87" s="189" t="s">
        <v>836</v>
      </c>
      <c r="G87" s="39"/>
      <c r="H87" s="39"/>
      <c r="I87" s="190"/>
      <c r="J87" s="39"/>
      <c r="K87" s="39"/>
      <c r="L87" s="43"/>
      <c r="M87" s="191"/>
      <c r="N87" s="192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123</v>
      </c>
      <c r="AU87" s="16" t="s">
        <v>72</v>
      </c>
    </row>
    <row r="88" s="10" customFormat="1">
      <c r="A88" s="10"/>
      <c r="B88" s="193"/>
      <c r="C88" s="194"/>
      <c r="D88" s="188" t="s">
        <v>125</v>
      </c>
      <c r="E88" s="195" t="s">
        <v>19</v>
      </c>
      <c r="F88" s="196" t="s">
        <v>837</v>
      </c>
      <c r="G88" s="194"/>
      <c r="H88" s="197">
        <v>60</v>
      </c>
      <c r="I88" s="198"/>
      <c r="J88" s="194"/>
      <c r="K88" s="194"/>
      <c r="L88" s="199"/>
      <c r="M88" s="200"/>
      <c r="N88" s="201"/>
      <c r="O88" s="201"/>
      <c r="P88" s="201"/>
      <c r="Q88" s="201"/>
      <c r="R88" s="201"/>
      <c r="S88" s="201"/>
      <c r="T88" s="20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03" t="s">
        <v>125</v>
      </c>
      <c r="AU88" s="203" t="s">
        <v>72</v>
      </c>
      <c r="AV88" s="10" t="s">
        <v>82</v>
      </c>
      <c r="AW88" s="10" t="s">
        <v>33</v>
      </c>
      <c r="AX88" s="10" t="s">
        <v>80</v>
      </c>
      <c r="AY88" s="203" t="s">
        <v>121</v>
      </c>
    </row>
    <row r="89" s="2" customFormat="1" ht="16.5" customHeight="1">
      <c r="A89" s="37"/>
      <c r="B89" s="38"/>
      <c r="C89" s="175" t="s">
        <v>169</v>
      </c>
      <c r="D89" s="175" t="s">
        <v>115</v>
      </c>
      <c r="E89" s="176" t="s">
        <v>140</v>
      </c>
      <c r="F89" s="177" t="s">
        <v>141</v>
      </c>
      <c r="G89" s="178" t="s">
        <v>142</v>
      </c>
      <c r="H89" s="179">
        <v>525</v>
      </c>
      <c r="I89" s="180"/>
      <c r="J89" s="181">
        <f>ROUND(I89*H89,2)</f>
        <v>0</v>
      </c>
      <c r="K89" s="177" t="s">
        <v>119</v>
      </c>
      <c r="L89" s="43"/>
      <c r="M89" s="182" t="s">
        <v>19</v>
      </c>
      <c r="N89" s="183" t="s">
        <v>43</v>
      </c>
      <c r="O89" s="83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6" t="s">
        <v>120</v>
      </c>
      <c r="AT89" s="186" t="s">
        <v>115</v>
      </c>
      <c r="AU89" s="186" t="s">
        <v>72</v>
      </c>
      <c r="AY89" s="16" t="s">
        <v>121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6" t="s">
        <v>80</v>
      </c>
      <c r="BK89" s="187">
        <f>ROUND(I89*H89,2)</f>
        <v>0</v>
      </c>
      <c r="BL89" s="16" t="s">
        <v>120</v>
      </c>
      <c r="BM89" s="186" t="s">
        <v>838</v>
      </c>
    </row>
    <row r="90" s="2" customFormat="1">
      <c r="A90" s="37"/>
      <c r="B90" s="38"/>
      <c r="C90" s="39"/>
      <c r="D90" s="188" t="s">
        <v>123</v>
      </c>
      <c r="E90" s="39"/>
      <c r="F90" s="189" t="s">
        <v>144</v>
      </c>
      <c r="G90" s="39"/>
      <c r="H90" s="39"/>
      <c r="I90" s="190"/>
      <c r="J90" s="39"/>
      <c r="K90" s="39"/>
      <c r="L90" s="43"/>
      <c r="M90" s="191"/>
      <c r="N90" s="19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123</v>
      </c>
      <c r="AU90" s="16" t="s">
        <v>72</v>
      </c>
    </row>
    <row r="91" s="10" customFormat="1">
      <c r="A91" s="10"/>
      <c r="B91" s="193"/>
      <c r="C91" s="194"/>
      <c r="D91" s="188" t="s">
        <v>125</v>
      </c>
      <c r="E91" s="195" t="s">
        <v>19</v>
      </c>
      <c r="F91" s="196" t="s">
        <v>839</v>
      </c>
      <c r="G91" s="194"/>
      <c r="H91" s="197">
        <v>525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03" t="s">
        <v>125</v>
      </c>
      <c r="AU91" s="203" t="s">
        <v>72</v>
      </c>
      <c r="AV91" s="10" t="s">
        <v>82</v>
      </c>
      <c r="AW91" s="10" t="s">
        <v>33</v>
      </c>
      <c r="AX91" s="10" t="s">
        <v>80</v>
      </c>
      <c r="AY91" s="203" t="s">
        <v>121</v>
      </c>
    </row>
    <row r="92" s="2" customFormat="1" ht="24.15" customHeight="1">
      <c r="A92" s="37"/>
      <c r="B92" s="38"/>
      <c r="C92" s="214" t="s">
        <v>175</v>
      </c>
      <c r="D92" s="214" t="s">
        <v>147</v>
      </c>
      <c r="E92" s="215" t="s">
        <v>148</v>
      </c>
      <c r="F92" s="216" t="s">
        <v>149</v>
      </c>
      <c r="G92" s="217" t="s">
        <v>150</v>
      </c>
      <c r="H92" s="218">
        <v>756</v>
      </c>
      <c r="I92" s="219"/>
      <c r="J92" s="220">
        <f>ROUND(I92*H92,2)</f>
        <v>0</v>
      </c>
      <c r="K92" s="216" t="s">
        <v>119</v>
      </c>
      <c r="L92" s="221"/>
      <c r="M92" s="222" t="s">
        <v>19</v>
      </c>
      <c r="N92" s="223" t="s">
        <v>43</v>
      </c>
      <c r="O92" s="83"/>
      <c r="P92" s="184">
        <f>O92*H92</f>
        <v>0</v>
      </c>
      <c r="Q92" s="184">
        <v>1</v>
      </c>
      <c r="R92" s="184">
        <f>Q92*H92</f>
        <v>756</v>
      </c>
      <c r="S92" s="184">
        <v>0</v>
      </c>
      <c r="T92" s="18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6" t="s">
        <v>151</v>
      </c>
      <c r="AT92" s="186" t="s">
        <v>147</v>
      </c>
      <c r="AU92" s="186" t="s">
        <v>72</v>
      </c>
      <c r="AY92" s="16" t="s">
        <v>121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6" t="s">
        <v>80</v>
      </c>
      <c r="BK92" s="187">
        <f>ROUND(I92*H92,2)</f>
        <v>0</v>
      </c>
      <c r="BL92" s="16" t="s">
        <v>120</v>
      </c>
      <c r="BM92" s="186" t="s">
        <v>840</v>
      </c>
    </row>
    <row r="93" s="2" customFormat="1">
      <c r="A93" s="37"/>
      <c r="B93" s="38"/>
      <c r="C93" s="39"/>
      <c r="D93" s="188" t="s">
        <v>123</v>
      </c>
      <c r="E93" s="39"/>
      <c r="F93" s="189" t="s">
        <v>149</v>
      </c>
      <c r="G93" s="39"/>
      <c r="H93" s="39"/>
      <c r="I93" s="190"/>
      <c r="J93" s="39"/>
      <c r="K93" s="39"/>
      <c r="L93" s="43"/>
      <c r="M93" s="191"/>
      <c r="N93" s="192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123</v>
      </c>
      <c r="AU93" s="16" t="s">
        <v>72</v>
      </c>
    </row>
    <row r="94" s="10" customFormat="1">
      <c r="A94" s="10"/>
      <c r="B94" s="193"/>
      <c r="C94" s="194"/>
      <c r="D94" s="188" t="s">
        <v>125</v>
      </c>
      <c r="E94" s="195" t="s">
        <v>19</v>
      </c>
      <c r="F94" s="196" t="s">
        <v>841</v>
      </c>
      <c r="G94" s="194"/>
      <c r="H94" s="197">
        <v>756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03" t="s">
        <v>125</v>
      </c>
      <c r="AU94" s="203" t="s">
        <v>72</v>
      </c>
      <c r="AV94" s="10" t="s">
        <v>82</v>
      </c>
      <c r="AW94" s="10" t="s">
        <v>33</v>
      </c>
      <c r="AX94" s="10" t="s">
        <v>80</v>
      </c>
      <c r="AY94" s="203" t="s">
        <v>121</v>
      </c>
    </row>
    <row r="95" s="2" customFormat="1" ht="24.15" customHeight="1">
      <c r="A95" s="37"/>
      <c r="B95" s="38"/>
      <c r="C95" s="175" t="s">
        <v>191</v>
      </c>
      <c r="D95" s="175" t="s">
        <v>115</v>
      </c>
      <c r="E95" s="176" t="s">
        <v>842</v>
      </c>
      <c r="F95" s="177" t="s">
        <v>843</v>
      </c>
      <c r="G95" s="178" t="s">
        <v>165</v>
      </c>
      <c r="H95" s="179">
        <v>22.800000000000001</v>
      </c>
      <c r="I95" s="180"/>
      <c r="J95" s="181">
        <f>ROUND(I95*H95,2)</f>
        <v>0</v>
      </c>
      <c r="K95" s="177" t="s">
        <v>119</v>
      </c>
      <c r="L95" s="43"/>
      <c r="M95" s="182" t="s">
        <v>19</v>
      </c>
      <c r="N95" s="183" t="s">
        <v>43</v>
      </c>
      <c r="O95" s="83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6" t="s">
        <v>120</v>
      </c>
      <c r="AT95" s="186" t="s">
        <v>115</v>
      </c>
      <c r="AU95" s="186" t="s">
        <v>72</v>
      </c>
      <c r="AY95" s="16" t="s">
        <v>121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6" t="s">
        <v>80</v>
      </c>
      <c r="BK95" s="187">
        <f>ROUND(I95*H95,2)</f>
        <v>0</v>
      </c>
      <c r="BL95" s="16" t="s">
        <v>120</v>
      </c>
      <c r="BM95" s="186" t="s">
        <v>844</v>
      </c>
    </row>
    <row r="96" s="2" customFormat="1">
      <c r="A96" s="37"/>
      <c r="B96" s="38"/>
      <c r="C96" s="39"/>
      <c r="D96" s="188" t="s">
        <v>123</v>
      </c>
      <c r="E96" s="39"/>
      <c r="F96" s="189" t="s">
        <v>845</v>
      </c>
      <c r="G96" s="39"/>
      <c r="H96" s="39"/>
      <c r="I96" s="190"/>
      <c r="J96" s="39"/>
      <c r="K96" s="39"/>
      <c r="L96" s="43"/>
      <c r="M96" s="191"/>
      <c r="N96" s="19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123</v>
      </c>
      <c r="AU96" s="16" t="s">
        <v>72</v>
      </c>
    </row>
    <row r="97" s="10" customFormat="1">
      <c r="A97" s="10"/>
      <c r="B97" s="193"/>
      <c r="C97" s="194"/>
      <c r="D97" s="188" t="s">
        <v>125</v>
      </c>
      <c r="E97" s="195" t="s">
        <v>19</v>
      </c>
      <c r="F97" s="196" t="s">
        <v>180</v>
      </c>
      <c r="G97" s="194"/>
      <c r="H97" s="197">
        <v>6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03" t="s">
        <v>125</v>
      </c>
      <c r="AU97" s="203" t="s">
        <v>72</v>
      </c>
      <c r="AV97" s="10" t="s">
        <v>82</v>
      </c>
      <c r="AW97" s="10" t="s">
        <v>33</v>
      </c>
      <c r="AX97" s="10" t="s">
        <v>72</v>
      </c>
      <c r="AY97" s="203" t="s">
        <v>121</v>
      </c>
    </row>
    <row r="98" s="10" customFormat="1">
      <c r="A98" s="10"/>
      <c r="B98" s="193"/>
      <c r="C98" s="194"/>
      <c r="D98" s="188" t="s">
        <v>125</v>
      </c>
      <c r="E98" s="195" t="s">
        <v>19</v>
      </c>
      <c r="F98" s="196" t="s">
        <v>174</v>
      </c>
      <c r="G98" s="194"/>
      <c r="H98" s="197">
        <v>9.5999999999999996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03" t="s">
        <v>125</v>
      </c>
      <c r="AU98" s="203" t="s">
        <v>72</v>
      </c>
      <c r="AV98" s="10" t="s">
        <v>82</v>
      </c>
      <c r="AW98" s="10" t="s">
        <v>33</v>
      </c>
      <c r="AX98" s="10" t="s">
        <v>72</v>
      </c>
      <c r="AY98" s="203" t="s">
        <v>121</v>
      </c>
    </row>
    <row r="99" s="10" customFormat="1">
      <c r="A99" s="10"/>
      <c r="B99" s="193"/>
      <c r="C99" s="194"/>
      <c r="D99" s="188" t="s">
        <v>125</v>
      </c>
      <c r="E99" s="195" t="s">
        <v>19</v>
      </c>
      <c r="F99" s="196" t="s">
        <v>463</v>
      </c>
      <c r="G99" s="194"/>
      <c r="H99" s="197">
        <v>7.2000000000000002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03" t="s">
        <v>125</v>
      </c>
      <c r="AU99" s="203" t="s">
        <v>72</v>
      </c>
      <c r="AV99" s="10" t="s">
        <v>82</v>
      </c>
      <c r="AW99" s="10" t="s">
        <v>33</v>
      </c>
      <c r="AX99" s="10" t="s">
        <v>72</v>
      </c>
      <c r="AY99" s="203" t="s">
        <v>121</v>
      </c>
    </row>
    <row r="100" s="12" customFormat="1">
      <c r="A100" s="12"/>
      <c r="B100" s="224"/>
      <c r="C100" s="225"/>
      <c r="D100" s="188" t="s">
        <v>125</v>
      </c>
      <c r="E100" s="226" t="s">
        <v>19</v>
      </c>
      <c r="F100" s="227" t="s">
        <v>162</v>
      </c>
      <c r="G100" s="225"/>
      <c r="H100" s="228">
        <v>22.800000000000001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4" t="s">
        <v>125</v>
      </c>
      <c r="AU100" s="234" t="s">
        <v>72</v>
      </c>
      <c r="AV100" s="12" t="s">
        <v>120</v>
      </c>
      <c r="AW100" s="12" t="s">
        <v>33</v>
      </c>
      <c r="AX100" s="12" t="s">
        <v>80</v>
      </c>
      <c r="AY100" s="234" t="s">
        <v>121</v>
      </c>
    </row>
    <row r="101" s="2" customFormat="1" ht="24.15" customHeight="1">
      <c r="A101" s="37"/>
      <c r="B101" s="38"/>
      <c r="C101" s="175" t="s">
        <v>196</v>
      </c>
      <c r="D101" s="175" t="s">
        <v>115</v>
      </c>
      <c r="E101" s="176" t="s">
        <v>182</v>
      </c>
      <c r="F101" s="177" t="s">
        <v>183</v>
      </c>
      <c r="G101" s="178" t="s">
        <v>165</v>
      </c>
      <c r="H101" s="179">
        <v>22.800000000000001</v>
      </c>
      <c r="I101" s="180"/>
      <c r="J101" s="181">
        <f>ROUND(I101*H101,2)</f>
        <v>0</v>
      </c>
      <c r="K101" s="177" t="s">
        <v>119</v>
      </c>
      <c r="L101" s="43"/>
      <c r="M101" s="182" t="s">
        <v>19</v>
      </c>
      <c r="N101" s="183" t="s">
        <v>43</v>
      </c>
      <c r="O101" s="83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6" t="s">
        <v>120</v>
      </c>
      <c r="AT101" s="186" t="s">
        <v>115</v>
      </c>
      <c r="AU101" s="186" t="s">
        <v>72</v>
      </c>
      <c r="AY101" s="16" t="s">
        <v>121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6" t="s">
        <v>80</v>
      </c>
      <c r="BK101" s="187">
        <f>ROUND(I101*H101,2)</f>
        <v>0</v>
      </c>
      <c r="BL101" s="16" t="s">
        <v>120</v>
      </c>
      <c r="BM101" s="186" t="s">
        <v>846</v>
      </c>
    </row>
    <row r="102" s="2" customFormat="1">
      <c r="A102" s="37"/>
      <c r="B102" s="38"/>
      <c r="C102" s="39"/>
      <c r="D102" s="188" t="s">
        <v>123</v>
      </c>
      <c r="E102" s="39"/>
      <c r="F102" s="189" t="s">
        <v>185</v>
      </c>
      <c r="G102" s="39"/>
      <c r="H102" s="39"/>
      <c r="I102" s="190"/>
      <c r="J102" s="39"/>
      <c r="K102" s="39"/>
      <c r="L102" s="43"/>
      <c r="M102" s="191"/>
      <c r="N102" s="19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123</v>
      </c>
      <c r="AU102" s="16" t="s">
        <v>72</v>
      </c>
    </row>
    <row r="103" s="10" customFormat="1">
      <c r="A103" s="10"/>
      <c r="B103" s="193"/>
      <c r="C103" s="194"/>
      <c r="D103" s="188" t="s">
        <v>125</v>
      </c>
      <c r="E103" s="195" t="s">
        <v>19</v>
      </c>
      <c r="F103" s="196" t="s">
        <v>180</v>
      </c>
      <c r="G103" s="194"/>
      <c r="H103" s="197">
        <v>6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03" t="s">
        <v>125</v>
      </c>
      <c r="AU103" s="203" t="s">
        <v>72</v>
      </c>
      <c r="AV103" s="10" t="s">
        <v>82</v>
      </c>
      <c r="AW103" s="10" t="s">
        <v>33</v>
      </c>
      <c r="AX103" s="10" t="s">
        <v>72</v>
      </c>
      <c r="AY103" s="203" t="s">
        <v>121</v>
      </c>
    </row>
    <row r="104" s="10" customFormat="1">
      <c r="A104" s="10"/>
      <c r="B104" s="193"/>
      <c r="C104" s="194"/>
      <c r="D104" s="188" t="s">
        <v>125</v>
      </c>
      <c r="E104" s="195" t="s">
        <v>19</v>
      </c>
      <c r="F104" s="196" t="s">
        <v>174</v>
      </c>
      <c r="G104" s="194"/>
      <c r="H104" s="197">
        <v>9.5999999999999996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03" t="s">
        <v>125</v>
      </c>
      <c r="AU104" s="203" t="s">
        <v>72</v>
      </c>
      <c r="AV104" s="10" t="s">
        <v>82</v>
      </c>
      <c r="AW104" s="10" t="s">
        <v>33</v>
      </c>
      <c r="AX104" s="10" t="s">
        <v>72</v>
      </c>
      <c r="AY104" s="203" t="s">
        <v>121</v>
      </c>
    </row>
    <row r="105" s="10" customFormat="1">
      <c r="A105" s="10"/>
      <c r="B105" s="193"/>
      <c r="C105" s="194"/>
      <c r="D105" s="188" t="s">
        <v>125</v>
      </c>
      <c r="E105" s="195" t="s">
        <v>19</v>
      </c>
      <c r="F105" s="196" t="s">
        <v>463</v>
      </c>
      <c r="G105" s="194"/>
      <c r="H105" s="197">
        <v>7.2000000000000002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03" t="s">
        <v>125</v>
      </c>
      <c r="AU105" s="203" t="s">
        <v>72</v>
      </c>
      <c r="AV105" s="10" t="s">
        <v>82</v>
      </c>
      <c r="AW105" s="10" t="s">
        <v>33</v>
      </c>
      <c r="AX105" s="10" t="s">
        <v>72</v>
      </c>
      <c r="AY105" s="203" t="s">
        <v>121</v>
      </c>
    </row>
    <row r="106" s="12" customFormat="1">
      <c r="A106" s="12"/>
      <c r="B106" s="224"/>
      <c r="C106" s="225"/>
      <c r="D106" s="188" t="s">
        <v>125</v>
      </c>
      <c r="E106" s="226" t="s">
        <v>19</v>
      </c>
      <c r="F106" s="227" t="s">
        <v>162</v>
      </c>
      <c r="G106" s="225"/>
      <c r="H106" s="228">
        <v>22.800000000000001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4" t="s">
        <v>125</v>
      </c>
      <c r="AU106" s="234" t="s">
        <v>72</v>
      </c>
      <c r="AV106" s="12" t="s">
        <v>120</v>
      </c>
      <c r="AW106" s="12" t="s">
        <v>33</v>
      </c>
      <c r="AX106" s="12" t="s">
        <v>80</v>
      </c>
      <c r="AY106" s="234" t="s">
        <v>121</v>
      </c>
    </row>
    <row r="107" s="2" customFormat="1" ht="21.75" customHeight="1">
      <c r="A107" s="37"/>
      <c r="B107" s="38"/>
      <c r="C107" s="175" t="s">
        <v>239</v>
      </c>
      <c r="D107" s="175" t="s">
        <v>115</v>
      </c>
      <c r="E107" s="176" t="s">
        <v>176</v>
      </c>
      <c r="F107" s="177" t="s">
        <v>177</v>
      </c>
      <c r="G107" s="178" t="s">
        <v>165</v>
      </c>
      <c r="H107" s="179">
        <v>12</v>
      </c>
      <c r="I107" s="180"/>
      <c r="J107" s="181">
        <f>ROUND(I107*H107,2)</f>
        <v>0</v>
      </c>
      <c r="K107" s="177" t="s">
        <v>119</v>
      </c>
      <c r="L107" s="43"/>
      <c r="M107" s="182" t="s">
        <v>19</v>
      </c>
      <c r="N107" s="183" t="s">
        <v>43</v>
      </c>
      <c r="O107" s="83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6" t="s">
        <v>120</v>
      </c>
      <c r="AT107" s="186" t="s">
        <v>115</v>
      </c>
      <c r="AU107" s="186" t="s">
        <v>72</v>
      </c>
      <c r="AY107" s="16" t="s">
        <v>121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6" t="s">
        <v>80</v>
      </c>
      <c r="BK107" s="187">
        <f>ROUND(I107*H107,2)</f>
        <v>0</v>
      </c>
      <c r="BL107" s="16" t="s">
        <v>120</v>
      </c>
      <c r="BM107" s="186" t="s">
        <v>847</v>
      </c>
    </row>
    <row r="108" s="2" customFormat="1">
      <c r="A108" s="37"/>
      <c r="B108" s="38"/>
      <c r="C108" s="39"/>
      <c r="D108" s="188" t="s">
        <v>123</v>
      </c>
      <c r="E108" s="39"/>
      <c r="F108" s="189" t="s">
        <v>179</v>
      </c>
      <c r="G108" s="39"/>
      <c r="H108" s="39"/>
      <c r="I108" s="190"/>
      <c r="J108" s="39"/>
      <c r="K108" s="39"/>
      <c r="L108" s="43"/>
      <c r="M108" s="191"/>
      <c r="N108" s="19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123</v>
      </c>
      <c r="AU108" s="16" t="s">
        <v>72</v>
      </c>
    </row>
    <row r="109" s="11" customFormat="1">
      <c r="A109" s="11"/>
      <c r="B109" s="204"/>
      <c r="C109" s="205"/>
      <c r="D109" s="188" t="s">
        <v>125</v>
      </c>
      <c r="E109" s="206" t="s">
        <v>19</v>
      </c>
      <c r="F109" s="207" t="s">
        <v>750</v>
      </c>
      <c r="G109" s="205"/>
      <c r="H109" s="206" t="s">
        <v>19</v>
      </c>
      <c r="I109" s="208"/>
      <c r="J109" s="205"/>
      <c r="K109" s="205"/>
      <c r="L109" s="209"/>
      <c r="M109" s="210"/>
      <c r="N109" s="211"/>
      <c r="O109" s="211"/>
      <c r="P109" s="211"/>
      <c r="Q109" s="211"/>
      <c r="R109" s="211"/>
      <c r="S109" s="211"/>
      <c r="T109" s="212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13" t="s">
        <v>125</v>
      </c>
      <c r="AU109" s="213" t="s">
        <v>72</v>
      </c>
      <c r="AV109" s="11" t="s">
        <v>80</v>
      </c>
      <c r="AW109" s="11" t="s">
        <v>33</v>
      </c>
      <c r="AX109" s="11" t="s">
        <v>72</v>
      </c>
      <c r="AY109" s="213" t="s">
        <v>121</v>
      </c>
    </row>
    <row r="110" s="10" customFormat="1">
      <c r="A110" s="10"/>
      <c r="B110" s="193"/>
      <c r="C110" s="194"/>
      <c r="D110" s="188" t="s">
        <v>125</v>
      </c>
      <c r="E110" s="195" t="s">
        <v>19</v>
      </c>
      <c r="F110" s="196" t="s">
        <v>751</v>
      </c>
      <c r="G110" s="194"/>
      <c r="H110" s="197">
        <v>12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03" t="s">
        <v>125</v>
      </c>
      <c r="AU110" s="203" t="s">
        <v>72</v>
      </c>
      <c r="AV110" s="10" t="s">
        <v>82</v>
      </c>
      <c r="AW110" s="10" t="s">
        <v>33</v>
      </c>
      <c r="AX110" s="10" t="s">
        <v>80</v>
      </c>
      <c r="AY110" s="203" t="s">
        <v>121</v>
      </c>
    </row>
    <row r="111" s="2" customFormat="1" ht="21.75" customHeight="1">
      <c r="A111" s="37"/>
      <c r="B111" s="38"/>
      <c r="C111" s="175" t="s">
        <v>225</v>
      </c>
      <c r="D111" s="175" t="s">
        <v>115</v>
      </c>
      <c r="E111" s="176" t="s">
        <v>467</v>
      </c>
      <c r="F111" s="177" t="s">
        <v>468</v>
      </c>
      <c r="G111" s="178" t="s">
        <v>165</v>
      </c>
      <c r="H111" s="179">
        <v>12</v>
      </c>
      <c r="I111" s="180"/>
      <c r="J111" s="181">
        <f>ROUND(I111*H111,2)</f>
        <v>0</v>
      </c>
      <c r="K111" s="177" t="s">
        <v>119</v>
      </c>
      <c r="L111" s="43"/>
      <c r="M111" s="182" t="s">
        <v>19</v>
      </c>
      <c r="N111" s="183" t="s">
        <v>43</v>
      </c>
      <c r="O111" s="83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6" t="s">
        <v>120</v>
      </c>
      <c r="AT111" s="186" t="s">
        <v>115</v>
      </c>
      <c r="AU111" s="186" t="s">
        <v>72</v>
      </c>
      <c r="AY111" s="16" t="s">
        <v>121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6" t="s">
        <v>80</v>
      </c>
      <c r="BK111" s="187">
        <f>ROUND(I111*H111,2)</f>
        <v>0</v>
      </c>
      <c r="BL111" s="16" t="s">
        <v>120</v>
      </c>
      <c r="BM111" s="186" t="s">
        <v>848</v>
      </c>
    </row>
    <row r="112" s="2" customFormat="1">
      <c r="A112" s="37"/>
      <c r="B112" s="38"/>
      <c r="C112" s="39"/>
      <c r="D112" s="188" t="s">
        <v>123</v>
      </c>
      <c r="E112" s="39"/>
      <c r="F112" s="189" t="s">
        <v>470</v>
      </c>
      <c r="G112" s="39"/>
      <c r="H112" s="39"/>
      <c r="I112" s="190"/>
      <c r="J112" s="39"/>
      <c r="K112" s="39"/>
      <c r="L112" s="43"/>
      <c r="M112" s="191"/>
      <c r="N112" s="19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123</v>
      </c>
      <c r="AU112" s="16" t="s">
        <v>72</v>
      </c>
    </row>
    <row r="113" s="11" customFormat="1">
      <c r="A113" s="11"/>
      <c r="B113" s="204"/>
      <c r="C113" s="205"/>
      <c r="D113" s="188" t="s">
        <v>125</v>
      </c>
      <c r="E113" s="206" t="s">
        <v>19</v>
      </c>
      <c r="F113" s="207" t="s">
        <v>750</v>
      </c>
      <c r="G113" s="205"/>
      <c r="H113" s="206" t="s">
        <v>19</v>
      </c>
      <c r="I113" s="208"/>
      <c r="J113" s="205"/>
      <c r="K113" s="205"/>
      <c r="L113" s="209"/>
      <c r="M113" s="210"/>
      <c r="N113" s="211"/>
      <c r="O113" s="211"/>
      <c r="P113" s="211"/>
      <c r="Q113" s="211"/>
      <c r="R113" s="211"/>
      <c r="S113" s="211"/>
      <c r="T113" s="212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T113" s="213" t="s">
        <v>125</v>
      </c>
      <c r="AU113" s="213" t="s">
        <v>72</v>
      </c>
      <c r="AV113" s="11" t="s">
        <v>80</v>
      </c>
      <c r="AW113" s="11" t="s">
        <v>33</v>
      </c>
      <c r="AX113" s="11" t="s">
        <v>72</v>
      </c>
      <c r="AY113" s="213" t="s">
        <v>121</v>
      </c>
    </row>
    <row r="114" s="10" customFormat="1">
      <c r="A114" s="10"/>
      <c r="B114" s="193"/>
      <c r="C114" s="194"/>
      <c r="D114" s="188" t="s">
        <v>125</v>
      </c>
      <c r="E114" s="195" t="s">
        <v>19</v>
      </c>
      <c r="F114" s="196" t="s">
        <v>751</v>
      </c>
      <c r="G114" s="194"/>
      <c r="H114" s="197">
        <v>12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03" t="s">
        <v>125</v>
      </c>
      <c r="AU114" s="203" t="s">
        <v>72</v>
      </c>
      <c r="AV114" s="10" t="s">
        <v>82</v>
      </c>
      <c r="AW114" s="10" t="s">
        <v>33</v>
      </c>
      <c r="AX114" s="10" t="s">
        <v>80</v>
      </c>
      <c r="AY114" s="203" t="s">
        <v>121</v>
      </c>
    </row>
    <row r="115" s="2" customFormat="1" ht="33" customHeight="1">
      <c r="A115" s="37"/>
      <c r="B115" s="38"/>
      <c r="C115" s="175" t="s">
        <v>231</v>
      </c>
      <c r="D115" s="175" t="s">
        <v>115</v>
      </c>
      <c r="E115" s="176" t="s">
        <v>753</v>
      </c>
      <c r="F115" s="177" t="s">
        <v>754</v>
      </c>
      <c r="G115" s="178" t="s">
        <v>165</v>
      </c>
      <c r="H115" s="179">
        <v>13.199999999999999</v>
      </c>
      <c r="I115" s="180"/>
      <c r="J115" s="181">
        <f>ROUND(I115*H115,2)</f>
        <v>0</v>
      </c>
      <c r="K115" s="177" t="s">
        <v>119</v>
      </c>
      <c r="L115" s="43"/>
      <c r="M115" s="182" t="s">
        <v>19</v>
      </c>
      <c r="N115" s="183" t="s">
        <v>43</v>
      </c>
      <c r="O115" s="83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6" t="s">
        <v>120</v>
      </c>
      <c r="AT115" s="186" t="s">
        <v>115</v>
      </c>
      <c r="AU115" s="186" t="s">
        <v>72</v>
      </c>
      <c r="AY115" s="16" t="s">
        <v>121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6" t="s">
        <v>80</v>
      </c>
      <c r="BK115" s="187">
        <f>ROUND(I115*H115,2)</f>
        <v>0</v>
      </c>
      <c r="BL115" s="16" t="s">
        <v>120</v>
      </c>
      <c r="BM115" s="186" t="s">
        <v>849</v>
      </c>
    </row>
    <row r="116" s="2" customFormat="1">
      <c r="A116" s="37"/>
      <c r="B116" s="38"/>
      <c r="C116" s="39"/>
      <c r="D116" s="188" t="s">
        <v>123</v>
      </c>
      <c r="E116" s="39"/>
      <c r="F116" s="189" t="s">
        <v>756</v>
      </c>
      <c r="G116" s="39"/>
      <c r="H116" s="39"/>
      <c r="I116" s="190"/>
      <c r="J116" s="39"/>
      <c r="K116" s="39"/>
      <c r="L116" s="43"/>
      <c r="M116" s="191"/>
      <c r="N116" s="19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123</v>
      </c>
      <c r="AU116" s="16" t="s">
        <v>72</v>
      </c>
    </row>
    <row r="117" s="10" customFormat="1">
      <c r="A117" s="10"/>
      <c r="B117" s="193"/>
      <c r="C117" s="194"/>
      <c r="D117" s="188" t="s">
        <v>125</v>
      </c>
      <c r="E117" s="195" t="s">
        <v>19</v>
      </c>
      <c r="F117" s="196" t="s">
        <v>757</v>
      </c>
      <c r="G117" s="194"/>
      <c r="H117" s="197">
        <v>13.199999999999999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03" t="s">
        <v>125</v>
      </c>
      <c r="AU117" s="203" t="s">
        <v>72</v>
      </c>
      <c r="AV117" s="10" t="s">
        <v>82</v>
      </c>
      <c r="AW117" s="10" t="s">
        <v>33</v>
      </c>
      <c r="AX117" s="10" t="s">
        <v>80</v>
      </c>
      <c r="AY117" s="203" t="s">
        <v>121</v>
      </c>
    </row>
    <row r="118" s="2" customFormat="1" ht="33" customHeight="1">
      <c r="A118" s="37"/>
      <c r="B118" s="38"/>
      <c r="C118" s="175" t="s">
        <v>7</v>
      </c>
      <c r="D118" s="175" t="s">
        <v>115</v>
      </c>
      <c r="E118" s="176" t="s">
        <v>758</v>
      </c>
      <c r="F118" s="177" t="s">
        <v>759</v>
      </c>
      <c r="G118" s="178" t="s">
        <v>165</v>
      </c>
      <c r="H118" s="179">
        <v>13.199999999999999</v>
      </c>
      <c r="I118" s="180"/>
      <c r="J118" s="181">
        <f>ROUND(I118*H118,2)</f>
        <v>0</v>
      </c>
      <c r="K118" s="177" t="s">
        <v>119</v>
      </c>
      <c r="L118" s="43"/>
      <c r="M118" s="182" t="s">
        <v>19</v>
      </c>
      <c r="N118" s="183" t="s">
        <v>43</v>
      </c>
      <c r="O118" s="83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6" t="s">
        <v>120</v>
      </c>
      <c r="AT118" s="186" t="s">
        <v>115</v>
      </c>
      <c r="AU118" s="186" t="s">
        <v>72</v>
      </c>
      <c r="AY118" s="16" t="s">
        <v>121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6" t="s">
        <v>80</v>
      </c>
      <c r="BK118" s="187">
        <f>ROUND(I118*H118,2)</f>
        <v>0</v>
      </c>
      <c r="BL118" s="16" t="s">
        <v>120</v>
      </c>
      <c r="BM118" s="186" t="s">
        <v>850</v>
      </c>
    </row>
    <row r="119" s="2" customFormat="1">
      <c r="A119" s="37"/>
      <c r="B119" s="38"/>
      <c r="C119" s="39"/>
      <c r="D119" s="188" t="s">
        <v>123</v>
      </c>
      <c r="E119" s="39"/>
      <c r="F119" s="189" t="s">
        <v>761</v>
      </c>
      <c r="G119" s="39"/>
      <c r="H119" s="39"/>
      <c r="I119" s="190"/>
      <c r="J119" s="39"/>
      <c r="K119" s="39"/>
      <c r="L119" s="43"/>
      <c r="M119" s="191"/>
      <c r="N119" s="192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123</v>
      </c>
      <c r="AU119" s="16" t="s">
        <v>72</v>
      </c>
    </row>
    <row r="120" s="10" customFormat="1">
      <c r="A120" s="10"/>
      <c r="B120" s="193"/>
      <c r="C120" s="194"/>
      <c r="D120" s="188" t="s">
        <v>125</v>
      </c>
      <c r="E120" s="195" t="s">
        <v>19</v>
      </c>
      <c r="F120" s="196" t="s">
        <v>757</v>
      </c>
      <c r="G120" s="194"/>
      <c r="H120" s="197">
        <v>13.199999999999999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03" t="s">
        <v>125</v>
      </c>
      <c r="AU120" s="203" t="s">
        <v>72</v>
      </c>
      <c r="AV120" s="10" t="s">
        <v>82</v>
      </c>
      <c r="AW120" s="10" t="s">
        <v>33</v>
      </c>
      <c r="AX120" s="10" t="s">
        <v>80</v>
      </c>
      <c r="AY120" s="203" t="s">
        <v>121</v>
      </c>
    </row>
    <row r="121" s="2" customFormat="1" ht="16.5" customHeight="1">
      <c r="A121" s="37"/>
      <c r="B121" s="38"/>
      <c r="C121" s="175" t="s">
        <v>204</v>
      </c>
      <c r="D121" s="175" t="s">
        <v>115</v>
      </c>
      <c r="E121" s="176" t="s">
        <v>306</v>
      </c>
      <c r="F121" s="177" t="s">
        <v>307</v>
      </c>
      <c r="G121" s="178" t="s">
        <v>199</v>
      </c>
      <c r="H121" s="179">
        <v>8</v>
      </c>
      <c r="I121" s="180"/>
      <c r="J121" s="181">
        <f>ROUND(I121*H121,2)</f>
        <v>0</v>
      </c>
      <c r="K121" s="177" t="s">
        <v>119</v>
      </c>
      <c r="L121" s="43"/>
      <c r="M121" s="182" t="s">
        <v>19</v>
      </c>
      <c r="N121" s="183" t="s">
        <v>43</v>
      </c>
      <c r="O121" s="83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6" t="s">
        <v>120</v>
      </c>
      <c r="AT121" s="186" t="s">
        <v>115</v>
      </c>
      <c r="AU121" s="186" t="s">
        <v>72</v>
      </c>
      <c r="AY121" s="16" t="s">
        <v>121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6" t="s">
        <v>80</v>
      </c>
      <c r="BK121" s="187">
        <f>ROUND(I121*H121,2)</f>
        <v>0</v>
      </c>
      <c r="BL121" s="16" t="s">
        <v>120</v>
      </c>
      <c r="BM121" s="186" t="s">
        <v>851</v>
      </c>
    </row>
    <row r="122" s="2" customFormat="1">
      <c r="A122" s="37"/>
      <c r="B122" s="38"/>
      <c r="C122" s="39"/>
      <c r="D122" s="188" t="s">
        <v>123</v>
      </c>
      <c r="E122" s="39"/>
      <c r="F122" s="189" t="s">
        <v>307</v>
      </c>
      <c r="G122" s="39"/>
      <c r="H122" s="39"/>
      <c r="I122" s="190"/>
      <c r="J122" s="39"/>
      <c r="K122" s="39"/>
      <c r="L122" s="43"/>
      <c r="M122" s="191"/>
      <c r="N122" s="19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123</v>
      </c>
      <c r="AU122" s="16" t="s">
        <v>72</v>
      </c>
    </row>
    <row r="123" s="10" customFormat="1">
      <c r="A123" s="10"/>
      <c r="B123" s="193"/>
      <c r="C123" s="194"/>
      <c r="D123" s="188" t="s">
        <v>125</v>
      </c>
      <c r="E123" s="195" t="s">
        <v>19</v>
      </c>
      <c r="F123" s="196" t="s">
        <v>309</v>
      </c>
      <c r="G123" s="194"/>
      <c r="H123" s="197">
        <v>5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03" t="s">
        <v>125</v>
      </c>
      <c r="AU123" s="203" t="s">
        <v>72</v>
      </c>
      <c r="AV123" s="10" t="s">
        <v>82</v>
      </c>
      <c r="AW123" s="10" t="s">
        <v>33</v>
      </c>
      <c r="AX123" s="10" t="s">
        <v>72</v>
      </c>
      <c r="AY123" s="203" t="s">
        <v>121</v>
      </c>
    </row>
    <row r="124" s="10" customFormat="1">
      <c r="A124" s="10"/>
      <c r="B124" s="193"/>
      <c r="C124" s="194"/>
      <c r="D124" s="188" t="s">
        <v>125</v>
      </c>
      <c r="E124" s="195" t="s">
        <v>19</v>
      </c>
      <c r="F124" s="196" t="s">
        <v>852</v>
      </c>
      <c r="G124" s="194"/>
      <c r="H124" s="197">
        <v>1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03" t="s">
        <v>125</v>
      </c>
      <c r="AU124" s="203" t="s">
        <v>72</v>
      </c>
      <c r="AV124" s="10" t="s">
        <v>82</v>
      </c>
      <c r="AW124" s="10" t="s">
        <v>33</v>
      </c>
      <c r="AX124" s="10" t="s">
        <v>72</v>
      </c>
      <c r="AY124" s="203" t="s">
        <v>121</v>
      </c>
    </row>
    <row r="125" s="10" customFormat="1">
      <c r="A125" s="10"/>
      <c r="B125" s="193"/>
      <c r="C125" s="194"/>
      <c r="D125" s="188" t="s">
        <v>125</v>
      </c>
      <c r="E125" s="195" t="s">
        <v>19</v>
      </c>
      <c r="F125" s="196" t="s">
        <v>853</v>
      </c>
      <c r="G125" s="194"/>
      <c r="H125" s="197">
        <v>2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03" t="s">
        <v>125</v>
      </c>
      <c r="AU125" s="203" t="s">
        <v>72</v>
      </c>
      <c r="AV125" s="10" t="s">
        <v>82</v>
      </c>
      <c r="AW125" s="10" t="s">
        <v>33</v>
      </c>
      <c r="AX125" s="10" t="s">
        <v>72</v>
      </c>
      <c r="AY125" s="203" t="s">
        <v>121</v>
      </c>
    </row>
    <row r="126" s="12" customFormat="1">
      <c r="A126" s="12"/>
      <c r="B126" s="224"/>
      <c r="C126" s="225"/>
      <c r="D126" s="188" t="s">
        <v>125</v>
      </c>
      <c r="E126" s="226" t="s">
        <v>19</v>
      </c>
      <c r="F126" s="227" t="s">
        <v>162</v>
      </c>
      <c r="G126" s="225"/>
      <c r="H126" s="228">
        <v>8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4" t="s">
        <v>125</v>
      </c>
      <c r="AU126" s="234" t="s">
        <v>72</v>
      </c>
      <c r="AV126" s="12" t="s">
        <v>120</v>
      </c>
      <c r="AW126" s="12" t="s">
        <v>33</v>
      </c>
      <c r="AX126" s="12" t="s">
        <v>80</v>
      </c>
      <c r="AY126" s="234" t="s">
        <v>121</v>
      </c>
    </row>
    <row r="127" s="2" customFormat="1" ht="16.5" customHeight="1">
      <c r="A127" s="37"/>
      <c r="B127" s="38"/>
      <c r="C127" s="175" t="s">
        <v>210</v>
      </c>
      <c r="D127" s="175" t="s">
        <v>115</v>
      </c>
      <c r="E127" s="176" t="s">
        <v>311</v>
      </c>
      <c r="F127" s="177" t="s">
        <v>312</v>
      </c>
      <c r="G127" s="178" t="s">
        <v>199</v>
      </c>
      <c r="H127" s="179">
        <v>8</v>
      </c>
      <c r="I127" s="180"/>
      <c r="J127" s="181">
        <f>ROUND(I127*H127,2)</f>
        <v>0</v>
      </c>
      <c r="K127" s="177" t="s">
        <v>119</v>
      </c>
      <c r="L127" s="43"/>
      <c r="M127" s="182" t="s">
        <v>19</v>
      </c>
      <c r="N127" s="183" t="s">
        <v>43</v>
      </c>
      <c r="O127" s="83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6" t="s">
        <v>120</v>
      </c>
      <c r="AT127" s="186" t="s">
        <v>115</v>
      </c>
      <c r="AU127" s="186" t="s">
        <v>72</v>
      </c>
      <c r="AY127" s="16" t="s">
        <v>121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6" t="s">
        <v>80</v>
      </c>
      <c r="BK127" s="187">
        <f>ROUND(I127*H127,2)</f>
        <v>0</v>
      </c>
      <c r="BL127" s="16" t="s">
        <v>120</v>
      </c>
      <c r="BM127" s="186" t="s">
        <v>854</v>
      </c>
    </row>
    <row r="128" s="2" customFormat="1">
      <c r="A128" s="37"/>
      <c r="B128" s="38"/>
      <c r="C128" s="39"/>
      <c r="D128" s="188" t="s">
        <v>123</v>
      </c>
      <c r="E128" s="39"/>
      <c r="F128" s="189" t="s">
        <v>314</v>
      </c>
      <c r="G128" s="39"/>
      <c r="H128" s="39"/>
      <c r="I128" s="190"/>
      <c r="J128" s="39"/>
      <c r="K128" s="39"/>
      <c r="L128" s="43"/>
      <c r="M128" s="191"/>
      <c r="N128" s="192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123</v>
      </c>
      <c r="AU128" s="16" t="s">
        <v>72</v>
      </c>
    </row>
    <row r="129" s="2" customFormat="1" ht="16.5" customHeight="1">
      <c r="A129" s="37"/>
      <c r="B129" s="38"/>
      <c r="C129" s="175" t="s">
        <v>215</v>
      </c>
      <c r="D129" s="175" t="s">
        <v>115</v>
      </c>
      <c r="E129" s="176" t="s">
        <v>316</v>
      </c>
      <c r="F129" s="177" t="s">
        <v>317</v>
      </c>
      <c r="G129" s="178" t="s">
        <v>199</v>
      </c>
      <c r="H129" s="179">
        <v>6</v>
      </c>
      <c r="I129" s="180"/>
      <c r="J129" s="181">
        <f>ROUND(I129*H129,2)</f>
        <v>0</v>
      </c>
      <c r="K129" s="177" t="s">
        <v>119</v>
      </c>
      <c r="L129" s="43"/>
      <c r="M129" s="182" t="s">
        <v>19</v>
      </c>
      <c r="N129" s="183" t="s">
        <v>43</v>
      </c>
      <c r="O129" s="83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6" t="s">
        <v>120</v>
      </c>
      <c r="AT129" s="186" t="s">
        <v>115</v>
      </c>
      <c r="AU129" s="186" t="s">
        <v>72</v>
      </c>
      <c r="AY129" s="16" t="s">
        <v>121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6" t="s">
        <v>80</v>
      </c>
      <c r="BK129" s="187">
        <f>ROUND(I129*H129,2)</f>
        <v>0</v>
      </c>
      <c r="BL129" s="16" t="s">
        <v>120</v>
      </c>
      <c r="BM129" s="186" t="s">
        <v>855</v>
      </c>
    </row>
    <row r="130" s="2" customFormat="1">
      <c r="A130" s="37"/>
      <c r="B130" s="38"/>
      <c r="C130" s="39"/>
      <c r="D130" s="188" t="s">
        <v>123</v>
      </c>
      <c r="E130" s="39"/>
      <c r="F130" s="189" t="s">
        <v>317</v>
      </c>
      <c r="G130" s="39"/>
      <c r="H130" s="39"/>
      <c r="I130" s="190"/>
      <c r="J130" s="39"/>
      <c r="K130" s="39"/>
      <c r="L130" s="43"/>
      <c r="M130" s="191"/>
      <c r="N130" s="19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72</v>
      </c>
    </row>
    <row r="131" s="10" customFormat="1">
      <c r="A131" s="10"/>
      <c r="B131" s="193"/>
      <c r="C131" s="194"/>
      <c r="D131" s="188" t="s">
        <v>125</v>
      </c>
      <c r="E131" s="195" t="s">
        <v>19</v>
      </c>
      <c r="F131" s="196" t="s">
        <v>319</v>
      </c>
      <c r="G131" s="194"/>
      <c r="H131" s="197">
        <v>6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03" t="s">
        <v>125</v>
      </c>
      <c r="AU131" s="203" t="s">
        <v>72</v>
      </c>
      <c r="AV131" s="10" t="s">
        <v>82</v>
      </c>
      <c r="AW131" s="10" t="s">
        <v>33</v>
      </c>
      <c r="AX131" s="10" t="s">
        <v>80</v>
      </c>
      <c r="AY131" s="203" t="s">
        <v>121</v>
      </c>
    </row>
    <row r="132" s="2" customFormat="1" ht="16.5" customHeight="1">
      <c r="A132" s="37"/>
      <c r="B132" s="38"/>
      <c r="C132" s="175" t="s">
        <v>220</v>
      </c>
      <c r="D132" s="175" t="s">
        <v>115</v>
      </c>
      <c r="E132" s="176" t="s">
        <v>321</v>
      </c>
      <c r="F132" s="177" t="s">
        <v>322</v>
      </c>
      <c r="G132" s="178" t="s">
        <v>199</v>
      </c>
      <c r="H132" s="179">
        <v>6</v>
      </c>
      <c r="I132" s="180"/>
      <c r="J132" s="181">
        <f>ROUND(I132*H132,2)</f>
        <v>0</v>
      </c>
      <c r="K132" s="177" t="s">
        <v>119</v>
      </c>
      <c r="L132" s="43"/>
      <c r="M132" s="182" t="s">
        <v>19</v>
      </c>
      <c r="N132" s="183" t="s">
        <v>43</v>
      </c>
      <c r="O132" s="83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6" t="s">
        <v>120</v>
      </c>
      <c r="AT132" s="186" t="s">
        <v>115</v>
      </c>
      <c r="AU132" s="186" t="s">
        <v>72</v>
      </c>
      <c r="AY132" s="16" t="s">
        <v>121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6" t="s">
        <v>80</v>
      </c>
      <c r="BK132" s="187">
        <f>ROUND(I132*H132,2)</f>
        <v>0</v>
      </c>
      <c r="BL132" s="16" t="s">
        <v>120</v>
      </c>
      <c r="BM132" s="186" t="s">
        <v>856</v>
      </c>
    </row>
    <row r="133" s="2" customFormat="1">
      <c r="A133" s="37"/>
      <c r="B133" s="38"/>
      <c r="C133" s="39"/>
      <c r="D133" s="188" t="s">
        <v>123</v>
      </c>
      <c r="E133" s="39"/>
      <c r="F133" s="189" t="s">
        <v>324</v>
      </c>
      <c r="G133" s="39"/>
      <c r="H133" s="39"/>
      <c r="I133" s="190"/>
      <c r="J133" s="39"/>
      <c r="K133" s="39"/>
      <c r="L133" s="43"/>
      <c r="M133" s="191"/>
      <c r="N133" s="192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123</v>
      </c>
      <c r="AU133" s="16" t="s">
        <v>72</v>
      </c>
    </row>
    <row r="134" s="2" customFormat="1" ht="37.8" customHeight="1">
      <c r="A134" s="37"/>
      <c r="B134" s="38"/>
      <c r="C134" s="175" t="s">
        <v>181</v>
      </c>
      <c r="D134" s="175" t="s">
        <v>115</v>
      </c>
      <c r="E134" s="176" t="s">
        <v>857</v>
      </c>
      <c r="F134" s="177" t="s">
        <v>858</v>
      </c>
      <c r="G134" s="178" t="s">
        <v>165</v>
      </c>
      <c r="H134" s="179">
        <v>9260</v>
      </c>
      <c r="I134" s="180"/>
      <c r="J134" s="181">
        <f>ROUND(I134*H134,2)</f>
        <v>0</v>
      </c>
      <c r="K134" s="177" t="s">
        <v>119</v>
      </c>
      <c r="L134" s="43"/>
      <c r="M134" s="182" t="s">
        <v>19</v>
      </c>
      <c r="N134" s="183" t="s">
        <v>43</v>
      </c>
      <c r="O134" s="83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6" t="s">
        <v>120</v>
      </c>
      <c r="AT134" s="186" t="s">
        <v>115</v>
      </c>
      <c r="AU134" s="186" t="s">
        <v>72</v>
      </c>
      <c r="AY134" s="16" t="s">
        <v>121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6" t="s">
        <v>80</v>
      </c>
      <c r="BK134" s="187">
        <f>ROUND(I134*H134,2)</f>
        <v>0</v>
      </c>
      <c r="BL134" s="16" t="s">
        <v>120</v>
      </c>
      <c r="BM134" s="186" t="s">
        <v>859</v>
      </c>
    </row>
    <row r="135" s="2" customFormat="1">
      <c r="A135" s="37"/>
      <c r="B135" s="38"/>
      <c r="C135" s="39"/>
      <c r="D135" s="188" t="s">
        <v>123</v>
      </c>
      <c r="E135" s="39"/>
      <c r="F135" s="189" t="s">
        <v>860</v>
      </c>
      <c r="G135" s="39"/>
      <c r="H135" s="39"/>
      <c r="I135" s="190"/>
      <c r="J135" s="39"/>
      <c r="K135" s="39"/>
      <c r="L135" s="43"/>
      <c r="M135" s="191"/>
      <c r="N135" s="192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123</v>
      </c>
      <c r="AU135" s="16" t="s">
        <v>72</v>
      </c>
    </row>
    <row r="136" s="10" customFormat="1">
      <c r="A136" s="10"/>
      <c r="B136" s="193"/>
      <c r="C136" s="194"/>
      <c r="D136" s="188" t="s">
        <v>125</v>
      </c>
      <c r="E136" s="195" t="s">
        <v>19</v>
      </c>
      <c r="F136" s="196" t="s">
        <v>861</v>
      </c>
      <c r="G136" s="194"/>
      <c r="H136" s="197">
        <v>9260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03" t="s">
        <v>125</v>
      </c>
      <c r="AU136" s="203" t="s">
        <v>72</v>
      </c>
      <c r="AV136" s="10" t="s">
        <v>82</v>
      </c>
      <c r="AW136" s="10" t="s">
        <v>33</v>
      </c>
      <c r="AX136" s="10" t="s">
        <v>80</v>
      </c>
      <c r="AY136" s="203" t="s">
        <v>121</v>
      </c>
    </row>
    <row r="137" s="2" customFormat="1" ht="37.8" customHeight="1">
      <c r="A137" s="37"/>
      <c r="B137" s="38"/>
      <c r="C137" s="175" t="s">
        <v>139</v>
      </c>
      <c r="D137" s="175" t="s">
        <v>115</v>
      </c>
      <c r="E137" s="176" t="s">
        <v>371</v>
      </c>
      <c r="F137" s="177" t="s">
        <v>372</v>
      </c>
      <c r="G137" s="178" t="s">
        <v>150</v>
      </c>
      <c r="H137" s="179">
        <v>756</v>
      </c>
      <c r="I137" s="180"/>
      <c r="J137" s="181">
        <f>ROUND(I137*H137,2)</f>
        <v>0</v>
      </c>
      <c r="K137" s="177" t="s">
        <v>119</v>
      </c>
      <c r="L137" s="43"/>
      <c r="M137" s="182" t="s">
        <v>19</v>
      </c>
      <c r="N137" s="183" t="s">
        <v>43</v>
      </c>
      <c r="O137" s="83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6" t="s">
        <v>120</v>
      </c>
      <c r="AT137" s="186" t="s">
        <v>115</v>
      </c>
      <c r="AU137" s="186" t="s">
        <v>72</v>
      </c>
      <c r="AY137" s="16" t="s">
        <v>121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6" t="s">
        <v>80</v>
      </c>
      <c r="BK137" s="187">
        <f>ROUND(I137*H137,2)</f>
        <v>0</v>
      </c>
      <c r="BL137" s="16" t="s">
        <v>120</v>
      </c>
      <c r="BM137" s="186" t="s">
        <v>862</v>
      </c>
    </row>
    <row r="138" s="2" customFormat="1">
      <c r="A138" s="37"/>
      <c r="B138" s="38"/>
      <c r="C138" s="39"/>
      <c r="D138" s="188" t="s">
        <v>123</v>
      </c>
      <c r="E138" s="39"/>
      <c r="F138" s="189" t="s">
        <v>374</v>
      </c>
      <c r="G138" s="39"/>
      <c r="H138" s="39"/>
      <c r="I138" s="190"/>
      <c r="J138" s="39"/>
      <c r="K138" s="39"/>
      <c r="L138" s="43"/>
      <c r="M138" s="191"/>
      <c r="N138" s="192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123</v>
      </c>
      <c r="AU138" s="16" t="s">
        <v>72</v>
      </c>
    </row>
    <row r="139" s="11" customFormat="1">
      <c r="A139" s="11"/>
      <c r="B139" s="204"/>
      <c r="C139" s="205"/>
      <c r="D139" s="188" t="s">
        <v>125</v>
      </c>
      <c r="E139" s="206" t="s">
        <v>19</v>
      </c>
      <c r="F139" s="207" t="s">
        <v>863</v>
      </c>
      <c r="G139" s="205"/>
      <c r="H139" s="206" t="s">
        <v>19</v>
      </c>
      <c r="I139" s="208"/>
      <c r="J139" s="205"/>
      <c r="K139" s="205"/>
      <c r="L139" s="209"/>
      <c r="M139" s="210"/>
      <c r="N139" s="211"/>
      <c r="O139" s="211"/>
      <c r="P139" s="211"/>
      <c r="Q139" s="211"/>
      <c r="R139" s="211"/>
      <c r="S139" s="211"/>
      <c r="T139" s="212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T139" s="213" t="s">
        <v>125</v>
      </c>
      <c r="AU139" s="213" t="s">
        <v>72</v>
      </c>
      <c r="AV139" s="11" t="s">
        <v>80</v>
      </c>
      <c r="AW139" s="11" t="s">
        <v>33</v>
      </c>
      <c r="AX139" s="11" t="s">
        <v>72</v>
      </c>
      <c r="AY139" s="213" t="s">
        <v>121</v>
      </c>
    </row>
    <row r="140" s="10" customFormat="1">
      <c r="A140" s="10"/>
      <c r="B140" s="193"/>
      <c r="C140" s="194"/>
      <c r="D140" s="188" t="s">
        <v>125</v>
      </c>
      <c r="E140" s="195" t="s">
        <v>19</v>
      </c>
      <c r="F140" s="196" t="s">
        <v>864</v>
      </c>
      <c r="G140" s="194"/>
      <c r="H140" s="197">
        <v>756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03" t="s">
        <v>125</v>
      </c>
      <c r="AU140" s="203" t="s">
        <v>72</v>
      </c>
      <c r="AV140" s="10" t="s">
        <v>82</v>
      </c>
      <c r="AW140" s="10" t="s">
        <v>33</v>
      </c>
      <c r="AX140" s="10" t="s">
        <v>80</v>
      </c>
      <c r="AY140" s="203" t="s">
        <v>121</v>
      </c>
    </row>
    <row r="141" s="2" customFormat="1" ht="37.8" customHeight="1">
      <c r="A141" s="37"/>
      <c r="B141" s="38"/>
      <c r="C141" s="175" t="s">
        <v>146</v>
      </c>
      <c r="D141" s="175" t="s">
        <v>115</v>
      </c>
      <c r="E141" s="176" t="s">
        <v>383</v>
      </c>
      <c r="F141" s="177" t="s">
        <v>384</v>
      </c>
      <c r="G141" s="178" t="s">
        <v>150</v>
      </c>
      <c r="H141" s="179">
        <v>3024</v>
      </c>
      <c r="I141" s="180"/>
      <c r="J141" s="181">
        <f>ROUND(I141*H141,2)</f>
        <v>0</v>
      </c>
      <c r="K141" s="177" t="s">
        <v>119</v>
      </c>
      <c r="L141" s="43"/>
      <c r="M141" s="182" t="s">
        <v>19</v>
      </c>
      <c r="N141" s="183" t="s">
        <v>43</v>
      </c>
      <c r="O141" s="83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6" t="s">
        <v>120</v>
      </c>
      <c r="AT141" s="186" t="s">
        <v>115</v>
      </c>
      <c r="AU141" s="186" t="s">
        <v>72</v>
      </c>
      <c r="AY141" s="16" t="s">
        <v>121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6" t="s">
        <v>80</v>
      </c>
      <c r="BK141" s="187">
        <f>ROUND(I141*H141,2)</f>
        <v>0</v>
      </c>
      <c r="BL141" s="16" t="s">
        <v>120</v>
      </c>
      <c r="BM141" s="186" t="s">
        <v>865</v>
      </c>
    </row>
    <row r="142" s="2" customFormat="1">
      <c r="A142" s="37"/>
      <c r="B142" s="38"/>
      <c r="C142" s="39"/>
      <c r="D142" s="188" t="s">
        <v>123</v>
      </c>
      <c r="E142" s="39"/>
      <c r="F142" s="189" t="s">
        <v>386</v>
      </c>
      <c r="G142" s="39"/>
      <c r="H142" s="39"/>
      <c r="I142" s="190"/>
      <c r="J142" s="39"/>
      <c r="K142" s="39"/>
      <c r="L142" s="43"/>
      <c r="M142" s="191"/>
      <c r="N142" s="192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123</v>
      </c>
      <c r="AU142" s="16" t="s">
        <v>72</v>
      </c>
    </row>
    <row r="143" s="11" customFormat="1">
      <c r="A143" s="11"/>
      <c r="B143" s="204"/>
      <c r="C143" s="205"/>
      <c r="D143" s="188" t="s">
        <v>125</v>
      </c>
      <c r="E143" s="206" t="s">
        <v>19</v>
      </c>
      <c r="F143" s="207" t="s">
        <v>863</v>
      </c>
      <c r="G143" s="205"/>
      <c r="H143" s="206" t="s">
        <v>19</v>
      </c>
      <c r="I143" s="208"/>
      <c r="J143" s="205"/>
      <c r="K143" s="205"/>
      <c r="L143" s="209"/>
      <c r="M143" s="210"/>
      <c r="N143" s="211"/>
      <c r="O143" s="211"/>
      <c r="P143" s="211"/>
      <c r="Q143" s="211"/>
      <c r="R143" s="211"/>
      <c r="S143" s="211"/>
      <c r="T143" s="212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T143" s="213" t="s">
        <v>125</v>
      </c>
      <c r="AU143" s="213" t="s">
        <v>72</v>
      </c>
      <c r="AV143" s="11" t="s">
        <v>80</v>
      </c>
      <c r="AW143" s="11" t="s">
        <v>33</v>
      </c>
      <c r="AX143" s="11" t="s">
        <v>72</v>
      </c>
      <c r="AY143" s="213" t="s">
        <v>121</v>
      </c>
    </row>
    <row r="144" s="10" customFormat="1">
      <c r="A144" s="10"/>
      <c r="B144" s="193"/>
      <c r="C144" s="194"/>
      <c r="D144" s="188" t="s">
        <v>125</v>
      </c>
      <c r="E144" s="195" t="s">
        <v>19</v>
      </c>
      <c r="F144" s="196" t="s">
        <v>866</v>
      </c>
      <c r="G144" s="194"/>
      <c r="H144" s="197">
        <v>3024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03" t="s">
        <v>125</v>
      </c>
      <c r="AU144" s="203" t="s">
        <v>72</v>
      </c>
      <c r="AV144" s="10" t="s">
        <v>82</v>
      </c>
      <c r="AW144" s="10" t="s">
        <v>33</v>
      </c>
      <c r="AX144" s="10" t="s">
        <v>80</v>
      </c>
      <c r="AY144" s="203" t="s">
        <v>121</v>
      </c>
    </row>
    <row r="145" s="2" customFormat="1" ht="33" customHeight="1">
      <c r="A145" s="37"/>
      <c r="B145" s="38"/>
      <c r="C145" s="175" t="s">
        <v>154</v>
      </c>
      <c r="D145" s="175" t="s">
        <v>115</v>
      </c>
      <c r="E145" s="176" t="s">
        <v>416</v>
      </c>
      <c r="F145" s="177" t="s">
        <v>417</v>
      </c>
      <c r="G145" s="178" t="s">
        <v>199</v>
      </c>
      <c r="H145" s="179">
        <v>3</v>
      </c>
      <c r="I145" s="180"/>
      <c r="J145" s="181">
        <f>ROUND(I145*H145,2)</f>
        <v>0</v>
      </c>
      <c r="K145" s="177" t="s">
        <v>119</v>
      </c>
      <c r="L145" s="43"/>
      <c r="M145" s="182" t="s">
        <v>19</v>
      </c>
      <c r="N145" s="183" t="s">
        <v>43</v>
      </c>
      <c r="O145" s="83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6" t="s">
        <v>120</v>
      </c>
      <c r="AT145" s="186" t="s">
        <v>115</v>
      </c>
      <c r="AU145" s="186" t="s">
        <v>72</v>
      </c>
      <c r="AY145" s="16" t="s">
        <v>121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6" t="s">
        <v>80</v>
      </c>
      <c r="BK145" s="187">
        <f>ROUND(I145*H145,2)</f>
        <v>0</v>
      </c>
      <c r="BL145" s="16" t="s">
        <v>120</v>
      </c>
      <c r="BM145" s="186" t="s">
        <v>867</v>
      </c>
    </row>
    <row r="146" s="2" customFormat="1">
      <c r="A146" s="37"/>
      <c r="B146" s="38"/>
      <c r="C146" s="39"/>
      <c r="D146" s="188" t="s">
        <v>123</v>
      </c>
      <c r="E146" s="39"/>
      <c r="F146" s="189" t="s">
        <v>419</v>
      </c>
      <c r="G146" s="39"/>
      <c r="H146" s="39"/>
      <c r="I146" s="190"/>
      <c r="J146" s="39"/>
      <c r="K146" s="39"/>
      <c r="L146" s="43"/>
      <c r="M146" s="191"/>
      <c r="N146" s="192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123</v>
      </c>
      <c r="AU146" s="16" t="s">
        <v>72</v>
      </c>
    </row>
    <row r="147" s="10" customFormat="1">
      <c r="A147" s="10"/>
      <c r="B147" s="193"/>
      <c r="C147" s="194"/>
      <c r="D147" s="188" t="s">
        <v>125</v>
      </c>
      <c r="E147" s="195" t="s">
        <v>19</v>
      </c>
      <c r="F147" s="196" t="s">
        <v>868</v>
      </c>
      <c r="G147" s="194"/>
      <c r="H147" s="197">
        <v>3</v>
      </c>
      <c r="I147" s="198"/>
      <c r="J147" s="194"/>
      <c r="K147" s="194"/>
      <c r="L147" s="199"/>
      <c r="M147" s="235"/>
      <c r="N147" s="236"/>
      <c r="O147" s="236"/>
      <c r="P147" s="236"/>
      <c r="Q147" s="236"/>
      <c r="R147" s="236"/>
      <c r="S147" s="236"/>
      <c r="T147" s="237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03" t="s">
        <v>125</v>
      </c>
      <c r="AU147" s="203" t="s">
        <v>72</v>
      </c>
      <c r="AV147" s="10" t="s">
        <v>82</v>
      </c>
      <c r="AW147" s="10" t="s">
        <v>33</v>
      </c>
      <c r="AX147" s="10" t="s">
        <v>80</v>
      </c>
      <c r="AY147" s="203" t="s">
        <v>121</v>
      </c>
    </row>
    <row r="148" s="2" customFormat="1" ht="6.96" customHeight="1">
      <c r="A148" s="37"/>
      <c r="B148" s="58"/>
      <c r="C148" s="59"/>
      <c r="D148" s="59"/>
      <c r="E148" s="59"/>
      <c r="F148" s="59"/>
      <c r="G148" s="59"/>
      <c r="H148" s="59"/>
      <c r="I148" s="59"/>
      <c r="J148" s="59"/>
      <c r="K148" s="59"/>
      <c r="L148" s="43"/>
      <c r="M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sheetProtection sheet="1" autoFilter="0" formatColumns="0" formatRows="0" objects="1" scenarios="1" spinCount="100000" saltValue="SX+h71W/qs1074hRPy+fReQG4GkCgGxrF2DPW6W8R8DPtW//Jn8FsQ97xZDwcHOnwgdvcvSZYnN0wkC51cpTYQ==" hashValue="2wANTX36+3T6yvnYgn+IfkD58UI3iSW0mDHafNaUnn40dGOZ7BqKSdWdPQCBAwGVRDsXtLe/5BSIUHWdtQwOCA==" algorithmName="SHA-512" password="CC35"/>
  <autoFilter ref="C78:K14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95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Oprava trati v úseku Hoštka (mimo) - Liběchov (včetně)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869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4. 1. 2024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ROUND(J79,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ROUND((SUM(BE79:BE99)),  2)</f>
        <v>0</v>
      </c>
      <c r="G33" s="37"/>
      <c r="H33" s="37"/>
      <c r="I33" s="147">
        <v>0.20999999999999999</v>
      </c>
      <c r="J33" s="146">
        <f>ROUND(((SUM(BE79:BE99))*I33),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ROUND((SUM(BF79:BF99)),  2)</f>
        <v>0</v>
      </c>
      <c r="G34" s="37"/>
      <c r="H34" s="37"/>
      <c r="I34" s="147">
        <v>0.12</v>
      </c>
      <c r="J34" s="146">
        <f>ROUND(((SUM(BF79:BF99))*I34),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ROUND((SUM(BG79:BG99)),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ROUND((SUM(BH79:BH99)),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ROUND((SUM(BI79:BI99)),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trati v úseku Hoštka (mimo) - Liběchov (včetně)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05 - VRN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ST Ústí nad Labem</v>
      </c>
      <c r="G52" s="39"/>
      <c r="H52" s="39"/>
      <c r="I52" s="31" t="s">
        <v>23</v>
      </c>
      <c r="J52" s="71" t="str">
        <f>IF(J12="","",J12)</f>
        <v>4. 1. 2024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OŘ Ústí nad Labem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Tomáš Šrédl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99</v>
      </c>
      <c r="D57" s="161"/>
      <c r="E57" s="161"/>
      <c r="F57" s="161"/>
      <c r="G57" s="161"/>
      <c r="H57" s="161"/>
      <c r="I57" s="161"/>
      <c r="J57" s="162" t="s">
        <v>100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101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102</v>
      </c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59" t="str">
        <f>E7</f>
        <v>Oprava trati v úseku Hoštka (mimo) - Liběchov (včetně)</v>
      </c>
      <c r="F69" s="31"/>
      <c r="G69" s="31"/>
      <c r="H69" s="31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96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05 - VRN</v>
      </c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ST Ústí nad Labem</v>
      </c>
      <c r="G73" s="39"/>
      <c r="H73" s="39"/>
      <c r="I73" s="31" t="s">
        <v>23</v>
      </c>
      <c r="J73" s="71" t="str">
        <f>IF(J12="","",J12)</f>
        <v>4. 1. 2024</v>
      </c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5.15" customHeight="1">
      <c r="A75" s="37"/>
      <c r="B75" s="38"/>
      <c r="C75" s="31" t="s">
        <v>25</v>
      </c>
      <c r="D75" s="39"/>
      <c r="E75" s="39"/>
      <c r="F75" s="26" t="str">
        <f>E15</f>
        <v>OŘ Ústí nad Labem</v>
      </c>
      <c r="G75" s="39"/>
      <c r="H75" s="39"/>
      <c r="I75" s="31" t="s">
        <v>31</v>
      </c>
      <c r="J75" s="35" t="str">
        <f>E21</f>
        <v xml:space="preserve"> 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29</v>
      </c>
      <c r="D76" s="39"/>
      <c r="E76" s="39"/>
      <c r="F76" s="26" t="str">
        <f>IF(E18="","",E18)</f>
        <v>Vyplň údaj</v>
      </c>
      <c r="G76" s="39"/>
      <c r="H76" s="39"/>
      <c r="I76" s="31" t="s">
        <v>34</v>
      </c>
      <c r="J76" s="35" t="str">
        <f>E24</f>
        <v>Tomáš Šrédl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64"/>
      <c r="B78" s="165"/>
      <c r="C78" s="166" t="s">
        <v>103</v>
      </c>
      <c r="D78" s="167" t="s">
        <v>57</v>
      </c>
      <c r="E78" s="167" t="s">
        <v>53</v>
      </c>
      <c r="F78" s="167" t="s">
        <v>54</v>
      </c>
      <c r="G78" s="167" t="s">
        <v>104</v>
      </c>
      <c r="H78" s="167" t="s">
        <v>105</v>
      </c>
      <c r="I78" s="167" t="s">
        <v>106</v>
      </c>
      <c r="J78" s="167" t="s">
        <v>100</v>
      </c>
      <c r="K78" s="168" t="s">
        <v>107</v>
      </c>
      <c r="L78" s="169"/>
      <c r="M78" s="91" t="s">
        <v>19</v>
      </c>
      <c r="N78" s="92" t="s">
        <v>42</v>
      </c>
      <c r="O78" s="92" t="s">
        <v>108</v>
      </c>
      <c r="P78" s="92" t="s">
        <v>109</v>
      </c>
      <c r="Q78" s="92" t="s">
        <v>110</v>
      </c>
      <c r="R78" s="92" t="s">
        <v>111</v>
      </c>
      <c r="S78" s="92" t="s">
        <v>112</v>
      </c>
      <c r="T78" s="93" t="s">
        <v>113</v>
      </c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</row>
    <row r="79" s="2" customFormat="1" ht="22.8" customHeight="1">
      <c r="A79" s="37"/>
      <c r="B79" s="38"/>
      <c r="C79" s="98" t="s">
        <v>114</v>
      </c>
      <c r="D79" s="39"/>
      <c r="E79" s="39"/>
      <c r="F79" s="39"/>
      <c r="G79" s="39"/>
      <c r="H79" s="39"/>
      <c r="I79" s="39"/>
      <c r="J79" s="170">
        <f>BK79</f>
        <v>0</v>
      </c>
      <c r="K79" s="39"/>
      <c r="L79" s="43"/>
      <c r="M79" s="94"/>
      <c r="N79" s="171"/>
      <c r="O79" s="95"/>
      <c r="P79" s="172">
        <f>SUM(P80:P99)</f>
        <v>0</v>
      </c>
      <c r="Q79" s="95"/>
      <c r="R79" s="172">
        <f>SUM(R80:R99)</f>
        <v>0</v>
      </c>
      <c r="S79" s="95"/>
      <c r="T79" s="173">
        <f>SUM(T80:T99)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71</v>
      </c>
      <c r="AU79" s="16" t="s">
        <v>101</v>
      </c>
      <c r="BK79" s="174">
        <f>SUM(BK80:BK99)</f>
        <v>0</v>
      </c>
    </row>
    <row r="80" s="2" customFormat="1" ht="21.75" customHeight="1">
      <c r="A80" s="37"/>
      <c r="B80" s="38"/>
      <c r="C80" s="175" t="s">
        <v>80</v>
      </c>
      <c r="D80" s="175" t="s">
        <v>115</v>
      </c>
      <c r="E80" s="176" t="s">
        <v>870</v>
      </c>
      <c r="F80" s="177" t="s">
        <v>871</v>
      </c>
      <c r="G80" s="178" t="s">
        <v>872</v>
      </c>
      <c r="H80" s="179">
        <v>1</v>
      </c>
      <c r="I80" s="180"/>
      <c r="J80" s="181">
        <f>ROUND(I80*H80,2)</f>
        <v>0</v>
      </c>
      <c r="K80" s="177" t="s">
        <v>119</v>
      </c>
      <c r="L80" s="43"/>
      <c r="M80" s="182" t="s">
        <v>19</v>
      </c>
      <c r="N80" s="183" t="s">
        <v>43</v>
      </c>
      <c r="O80" s="83"/>
      <c r="P80" s="184">
        <f>O80*H80</f>
        <v>0</v>
      </c>
      <c r="Q80" s="184">
        <v>0</v>
      </c>
      <c r="R80" s="184">
        <f>Q80*H80</f>
        <v>0</v>
      </c>
      <c r="S80" s="184">
        <v>0</v>
      </c>
      <c r="T80" s="185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86" t="s">
        <v>120</v>
      </c>
      <c r="AT80" s="186" t="s">
        <v>115</v>
      </c>
      <c r="AU80" s="186" t="s">
        <v>72</v>
      </c>
      <c r="AY80" s="16" t="s">
        <v>121</v>
      </c>
      <c r="BE80" s="187">
        <f>IF(N80="základní",J80,0)</f>
        <v>0</v>
      </c>
      <c r="BF80" s="187">
        <f>IF(N80="snížená",J80,0)</f>
        <v>0</v>
      </c>
      <c r="BG80" s="187">
        <f>IF(N80="zákl. přenesená",J80,0)</f>
        <v>0</v>
      </c>
      <c r="BH80" s="187">
        <f>IF(N80="sníž. přenesená",J80,0)</f>
        <v>0</v>
      </c>
      <c r="BI80" s="187">
        <f>IF(N80="nulová",J80,0)</f>
        <v>0</v>
      </c>
      <c r="BJ80" s="16" t="s">
        <v>80</v>
      </c>
      <c r="BK80" s="187">
        <f>ROUND(I80*H80,2)</f>
        <v>0</v>
      </c>
      <c r="BL80" s="16" t="s">
        <v>120</v>
      </c>
      <c r="BM80" s="186" t="s">
        <v>873</v>
      </c>
    </row>
    <row r="81" s="2" customFormat="1">
      <c r="A81" s="37"/>
      <c r="B81" s="38"/>
      <c r="C81" s="39"/>
      <c r="D81" s="188" t="s">
        <v>123</v>
      </c>
      <c r="E81" s="39"/>
      <c r="F81" s="189" t="s">
        <v>871</v>
      </c>
      <c r="G81" s="39"/>
      <c r="H81" s="39"/>
      <c r="I81" s="190"/>
      <c r="J81" s="39"/>
      <c r="K81" s="39"/>
      <c r="L81" s="43"/>
      <c r="M81" s="191"/>
      <c r="N81" s="192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123</v>
      </c>
      <c r="AU81" s="16" t="s">
        <v>72</v>
      </c>
    </row>
    <row r="82" s="2" customFormat="1" ht="21.75" customHeight="1">
      <c r="A82" s="37"/>
      <c r="B82" s="38"/>
      <c r="C82" s="175" t="s">
        <v>82</v>
      </c>
      <c r="D82" s="175" t="s">
        <v>115</v>
      </c>
      <c r="E82" s="176" t="s">
        <v>874</v>
      </c>
      <c r="F82" s="177" t="s">
        <v>875</v>
      </c>
      <c r="G82" s="178" t="s">
        <v>872</v>
      </c>
      <c r="H82" s="179">
        <v>1</v>
      </c>
      <c r="I82" s="180"/>
      <c r="J82" s="181">
        <f>ROUND(I82*H82,2)</f>
        <v>0</v>
      </c>
      <c r="K82" s="177" t="s">
        <v>119</v>
      </c>
      <c r="L82" s="43"/>
      <c r="M82" s="182" t="s">
        <v>19</v>
      </c>
      <c r="N82" s="183" t="s">
        <v>43</v>
      </c>
      <c r="O82" s="83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86" t="s">
        <v>120</v>
      </c>
      <c r="AT82" s="186" t="s">
        <v>115</v>
      </c>
      <c r="AU82" s="186" t="s">
        <v>72</v>
      </c>
      <c r="AY82" s="16" t="s">
        <v>121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6" t="s">
        <v>80</v>
      </c>
      <c r="BK82" s="187">
        <f>ROUND(I82*H82,2)</f>
        <v>0</v>
      </c>
      <c r="BL82" s="16" t="s">
        <v>120</v>
      </c>
      <c r="BM82" s="186" t="s">
        <v>876</v>
      </c>
    </row>
    <row r="83" s="2" customFormat="1">
      <c r="A83" s="37"/>
      <c r="B83" s="38"/>
      <c r="C83" s="39"/>
      <c r="D83" s="188" t="s">
        <v>123</v>
      </c>
      <c r="E83" s="39"/>
      <c r="F83" s="189" t="s">
        <v>875</v>
      </c>
      <c r="G83" s="39"/>
      <c r="H83" s="39"/>
      <c r="I83" s="190"/>
      <c r="J83" s="39"/>
      <c r="K83" s="39"/>
      <c r="L83" s="43"/>
      <c r="M83" s="191"/>
      <c r="N83" s="192"/>
      <c r="O83" s="83"/>
      <c r="P83" s="83"/>
      <c r="Q83" s="83"/>
      <c r="R83" s="83"/>
      <c r="S83" s="83"/>
      <c r="T83" s="84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123</v>
      </c>
      <c r="AU83" s="16" t="s">
        <v>72</v>
      </c>
    </row>
    <row r="84" s="2" customFormat="1" ht="24.15" customHeight="1">
      <c r="A84" s="37"/>
      <c r="B84" s="38"/>
      <c r="C84" s="175" t="s">
        <v>132</v>
      </c>
      <c r="D84" s="175" t="s">
        <v>115</v>
      </c>
      <c r="E84" s="176" t="s">
        <v>877</v>
      </c>
      <c r="F84" s="177" t="s">
        <v>878</v>
      </c>
      <c r="G84" s="178" t="s">
        <v>872</v>
      </c>
      <c r="H84" s="179">
        <v>1</v>
      </c>
      <c r="I84" s="180"/>
      <c r="J84" s="181">
        <f>ROUND(I84*H84,2)</f>
        <v>0</v>
      </c>
      <c r="K84" s="177" t="s">
        <v>119</v>
      </c>
      <c r="L84" s="43"/>
      <c r="M84" s="182" t="s">
        <v>19</v>
      </c>
      <c r="N84" s="183" t="s">
        <v>43</v>
      </c>
      <c r="O84" s="83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6" t="s">
        <v>120</v>
      </c>
      <c r="AT84" s="186" t="s">
        <v>115</v>
      </c>
      <c r="AU84" s="186" t="s">
        <v>72</v>
      </c>
      <c r="AY84" s="16" t="s">
        <v>121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6" t="s">
        <v>80</v>
      </c>
      <c r="BK84" s="187">
        <f>ROUND(I84*H84,2)</f>
        <v>0</v>
      </c>
      <c r="BL84" s="16" t="s">
        <v>120</v>
      </c>
      <c r="BM84" s="186" t="s">
        <v>879</v>
      </c>
    </row>
    <row r="85" s="2" customFormat="1">
      <c r="A85" s="37"/>
      <c r="B85" s="38"/>
      <c r="C85" s="39"/>
      <c r="D85" s="188" t="s">
        <v>123</v>
      </c>
      <c r="E85" s="39"/>
      <c r="F85" s="189" t="s">
        <v>878</v>
      </c>
      <c r="G85" s="39"/>
      <c r="H85" s="39"/>
      <c r="I85" s="190"/>
      <c r="J85" s="39"/>
      <c r="K85" s="39"/>
      <c r="L85" s="43"/>
      <c r="M85" s="191"/>
      <c r="N85" s="192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123</v>
      </c>
      <c r="AU85" s="16" t="s">
        <v>72</v>
      </c>
    </row>
    <row r="86" s="2" customFormat="1" ht="24.15" customHeight="1">
      <c r="A86" s="37"/>
      <c r="B86" s="38"/>
      <c r="C86" s="175" t="s">
        <v>151</v>
      </c>
      <c r="D86" s="175" t="s">
        <v>115</v>
      </c>
      <c r="E86" s="176" t="s">
        <v>880</v>
      </c>
      <c r="F86" s="177" t="s">
        <v>881</v>
      </c>
      <c r="G86" s="178" t="s">
        <v>882</v>
      </c>
      <c r="H86" s="179">
        <v>7</v>
      </c>
      <c r="I86" s="180"/>
      <c r="J86" s="181">
        <f>ROUND(I86*H86,2)</f>
        <v>0</v>
      </c>
      <c r="K86" s="177" t="s">
        <v>119</v>
      </c>
      <c r="L86" s="43"/>
      <c r="M86" s="182" t="s">
        <v>19</v>
      </c>
      <c r="N86" s="183" t="s">
        <v>43</v>
      </c>
      <c r="O86" s="83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6" t="s">
        <v>120</v>
      </c>
      <c r="AT86" s="186" t="s">
        <v>115</v>
      </c>
      <c r="AU86" s="186" t="s">
        <v>72</v>
      </c>
      <c r="AY86" s="16" t="s">
        <v>121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6" t="s">
        <v>80</v>
      </c>
      <c r="BK86" s="187">
        <f>ROUND(I86*H86,2)</f>
        <v>0</v>
      </c>
      <c r="BL86" s="16" t="s">
        <v>120</v>
      </c>
      <c r="BM86" s="186" t="s">
        <v>883</v>
      </c>
    </row>
    <row r="87" s="2" customFormat="1">
      <c r="A87" s="37"/>
      <c r="B87" s="38"/>
      <c r="C87" s="39"/>
      <c r="D87" s="188" t="s">
        <v>123</v>
      </c>
      <c r="E87" s="39"/>
      <c r="F87" s="189" t="s">
        <v>881</v>
      </c>
      <c r="G87" s="39"/>
      <c r="H87" s="39"/>
      <c r="I87" s="190"/>
      <c r="J87" s="39"/>
      <c r="K87" s="39"/>
      <c r="L87" s="43"/>
      <c r="M87" s="191"/>
      <c r="N87" s="192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123</v>
      </c>
      <c r="AU87" s="16" t="s">
        <v>72</v>
      </c>
    </row>
    <row r="88" s="2" customFormat="1" ht="33" customHeight="1">
      <c r="A88" s="37"/>
      <c r="B88" s="38"/>
      <c r="C88" s="175" t="s">
        <v>120</v>
      </c>
      <c r="D88" s="175" t="s">
        <v>115</v>
      </c>
      <c r="E88" s="176" t="s">
        <v>884</v>
      </c>
      <c r="F88" s="177" t="s">
        <v>885</v>
      </c>
      <c r="G88" s="178" t="s">
        <v>872</v>
      </c>
      <c r="H88" s="179">
        <v>1</v>
      </c>
      <c r="I88" s="180"/>
      <c r="J88" s="181">
        <f>ROUND(I88*H88,2)</f>
        <v>0</v>
      </c>
      <c r="K88" s="177" t="s">
        <v>119</v>
      </c>
      <c r="L88" s="43"/>
      <c r="M88" s="182" t="s">
        <v>19</v>
      </c>
      <c r="N88" s="183" t="s">
        <v>43</v>
      </c>
      <c r="O88" s="83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6" t="s">
        <v>120</v>
      </c>
      <c r="AT88" s="186" t="s">
        <v>115</v>
      </c>
      <c r="AU88" s="186" t="s">
        <v>72</v>
      </c>
      <c r="AY88" s="16" t="s">
        <v>121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6" t="s">
        <v>80</v>
      </c>
      <c r="BK88" s="187">
        <f>ROUND(I88*H88,2)</f>
        <v>0</v>
      </c>
      <c r="BL88" s="16" t="s">
        <v>120</v>
      </c>
      <c r="BM88" s="186" t="s">
        <v>886</v>
      </c>
    </row>
    <row r="89" s="2" customFormat="1">
      <c r="A89" s="37"/>
      <c r="B89" s="38"/>
      <c r="C89" s="39"/>
      <c r="D89" s="188" t="s">
        <v>123</v>
      </c>
      <c r="E89" s="39"/>
      <c r="F89" s="189" t="s">
        <v>887</v>
      </c>
      <c r="G89" s="39"/>
      <c r="H89" s="39"/>
      <c r="I89" s="190"/>
      <c r="J89" s="39"/>
      <c r="K89" s="39"/>
      <c r="L89" s="43"/>
      <c r="M89" s="191"/>
      <c r="N89" s="192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123</v>
      </c>
      <c r="AU89" s="16" t="s">
        <v>72</v>
      </c>
    </row>
    <row r="90" s="2" customFormat="1" ht="24.15" customHeight="1">
      <c r="A90" s="37"/>
      <c r="B90" s="38"/>
      <c r="C90" s="175" t="s">
        <v>139</v>
      </c>
      <c r="D90" s="175" t="s">
        <v>115</v>
      </c>
      <c r="E90" s="176" t="s">
        <v>888</v>
      </c>
      <c r="F90" s="177" t="s">
        <v>889</v>
      </c>
      <c r="G90" s="178" t="s">
        <v>118</v>
      </c>
      <c r="H90" s="179">
        <v>22.18</v>
      </c>
      <c r="I90" s="180"/>
      <c r="J90" s="181">
        <f>ROUND(I90*H90,2)</f>
        <v>0</v>
      </c>
      <c r="K90" s="177" t="s">
        <v>119</v>
      </c>
      <c r="L90" s="43"/>
      <c r="M90" s="182" t="s">
        <v>19</v>
      </c>
      <c r="N90" s="183" t="s">
        <v>43</v>
      </c>
      <c r="O90" s="83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6" t="s">
        <v>120</v>
      </c>
      <c r="AT90" s="186" t="s">
        <v>115</v>
      </c>
      <c r="AU90" s="186" t="s">
        <v>72</v>
      </c>
      <c r="AY90" s="16" t="s">
        <v>121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6" t="s">
        <v>80</v>
      </c>
      <c r="BK90" s="187">
        <f>ROUND(I90*H90,2)</f>
        <v>0</v>
      </c>
      <c r="BL90" s="16" t="s">
        <v>120</v>
      </c>
      <c r="BM90" s="186" t="s">
        <v>890</v>
      </c>
    </row>
    <row r="91" s="2" customFormat="1">
      <c r="A91" s="37"/>
      <c r="B91" s="38"/>
      <c r="C91" s="39"/>
      <c r="D91" s="188" t="s">
        <v>123</v>
      </c>
      <c r="E91" s="39"/>
      <c r="F91" s="189" t="s">
        <v>891</v>
      </c>
      <c r="G91" s="39"/>
      <c r="H91" s="39"/>
      <c r="I91" s="190"/>
      <c r="J91" s="39"/>
      <c r="K91" s="39"/>
      <c r="L91" s="43"/>
      <c r="M91" s="191"/>
      <c r="N91" s="19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123</v>
      </c>
      <c r="AU91" s="16" t="s">
        <v>72</v>
      </c>
    </row>
    <row r="92" s="10" customFormat="1">
      <c r="A92" s="10"/>
      <c r="B92" s="193"/>
      <c r="C92" s="194"/>
      <c r="D92" s="188" t="s">
        <v>125</v>
      </c>
      <c r="E92" s="195" t="s">
        <v>19</v>
      </c>
      <c r="F92" s="196" t="s">
        <v>892</v>
      </c>
      <c r="G92" s="194"/>
      <c r="H92" s="197">
        <v>11.07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03" t="s">
        <v>125</v>
      </c>
      <c r="AU92" s="203" t="s">
        <v>72</v>
      </c>
      <c r="AV92" s="10" t="s">
        <v>82</v>
      </c>
      <c r="AW92" s="10" t="s">
        <v>33</v>
      </c>
      <c r="AX92" s="10" t="s">
        <v>72</v>
      </c>
      <c r="AY92" s="203" t="s">
        <v>121</v>
      </c>
    </row>
    <row r="93" s="10" customFormat="1">
      <c r="A93" s="10"/>
      <c r="B93" s="193"/>
      <c r="C93" s="194"/>
      <c r="D93" s="188" t="s">
        <v>125</v>
      </c>
      <c r="E93" s="195" t="s">
        <v>19</v>
      </c>
      <c r="F93" s="196" t="s">
        <v>893</v>
      </c>
      <c r="G93" s="194"/>
      <c r="H93" s="197">
        <v>9.2599999999999998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03" t="s">
        <v>125</v>
      </c>
      <c r="AU93" s="203" t="s">
        <v>72</v>
      </c>
      <c r="AV93" s="10" t="s">
        <v>82</v>
      </c>
      <c r="AW93" s="10" t="s">
        <v>33</v>
      </c>
      <c r="AX93" s="10" t="s">
        <v>72</v>
      </c>
      <c r="AY93" s="203" t="s">
        <v>121</v>
      </c>
    </row>
    <row r="94" s="10" customFormat="1">
      <c r="A94" s="10"/>
      <c r="B94" s="193"/>
      <c r="C94" s="194"/>
      <c r="D94" s="188" t="s">
        <v>125</v>
      </c>
      <c r="E94" s="195" t="s">
        <v>19</v>
      </c>
      <c r="F94" s="196" t="s">
        <v>894</v>
      </c>
      <c r="G94" s="194"/>
      <c r="H94" s="197">
        <v>1.8500000000000001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03" t="s">
        <v>125</v>
      </c>
      <c r="AU94" s="203" t="s">
        <v>72</v>
      </c>
      <c r="AV94" s="10" t="s">
        <v>82</v>
      </c>
      <c r="AW94" s="10" t="s">
        <v>33</v>
      </c>
      <c r="AX94" s="10" t="s">
        <v>72</v>
      </c>
      <c r="AY94" s="203" t="s">
        <v>121</v>
      </c>
    </row>
    <row r="95" s="12" customFormat="1">
      <c r="A95" s="12"/>
      <c r="B95" s="224"/>
      <c r="C95" s="225"/>
      <c r="D95" s="188" t="s">
        <v>125</v>
      </c>
      <c r="E95" s="226" t="s">
        <v>19</v>
      </c>
      <c r="F95" s="227" t="s">
        <v>162</v>
      </c>
      <c r="G95" s="225"/>
      <c r="H95" s="228">
        <v>22.18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34" t="s">
        <v>125</v>
      </c>
      <c r="AU95" s="234" t="s">
        <v>72</v>
      </c>
      <c r="AV95" s="12" t="s">
        <v>120</v>
      </c>
      <c r="AW95" s="12" t="s">
        <v>33</v>
      </c>
      <c r="AX95" s="12" t="s">
        <v>80</v>
      </c>
      <c r="AY95" s="234" t="s">
        <v>121</v>
      </c>
    </row>
    <row r="96" s="2" customFormat="1" ht="37.8" customHeight="1">
      <c r="A96" s="37"/>
      <c r="B96" s="38"/>
      <c r="C96" s="175" t="s">
        <v>146</v>
      </c>
      <c r="D96" s="175" t="s">
        <v>115</v>
      </c>
      <c r="E96" s="176" t="s">
        <v>895</v>
      </c>
      <c r="F96" s="177" t="s">
        <v>896</v>
      </c>
      <c r="G96" s="178" t="s">
        <v>118</v>
      </c>
      <c r="H96" s="179">
        <v>22.18</v>
      </c>
      <c r="I96" s="180"/>
      <c r="J96" s="181">
        <f>ROUND(I96*H96,2)</f>
        <v>0</v>
      </c>
      <c r="K96" s="177" t="s">
        <v>119</v>
      </c>
      <c r="L96" s="43"/>
      <c r="M96" s="182" t="s">
        <v>19</v>
      </c>
      <c r="N96" s="183" t="s">
        <v>43</v>
      </c>
      <c r="O96" s="83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6" t="s">
        <v>120</v>
      </c>
      <c r="AT96" s="186" t="s">
        <v>115</v>
      </c>
      <c r="AU96" s="186" t="s">
        <v>72</v>
      </c>
      <c r="AY96" s="16" t="s">
        <v>121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6" t="s">
        <v>80</v>
      </c>
      <c r="BK96" s="187">
        <f>ROUND(I96*H96,2)</f>
        <v>0</v>
      </c>
      <c r="BL96" s="16" t="s">
        <v>120</v>
      </c>
      <c r="BM96" s="186" t="s">
        <v>897</v>
      </c>
    </row>
    <row r="97" s="2" customFormat="1">
      <c r="A97" s="37"/>
      <c r="B97" s="38"/>
      <c r="C97" s="39"/>
      <c r="D97" s="188" t="s">
        <v>123</v>
      </c>
      <c r="E97" s="39"/>
      <c r="F97" s="189" t="s">
        <v>898</v>
      </c>
      <c r="G97" s="39"/>
      <c r="H97" s="39"/>
      <c r="I97" s="190"/>
      <c r="J97" s="39"/>
      <c r="K97" s="39"/>
      <c r="L97" s="43"/>
      <c r="M97" s="191"/>
      <c r="N97" s="19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123</v>
      </c>
      <c r="AU97" s="16" t="s">
        <v>72</v>
      </c>
    </row>
    <row r="98" s="2" customFormat="1" ht="55.5" customHeight="1">
      <c r="A98" s="37"/>
      <c r="B98" s="38"/>
      <c r="C98" s="175" t="s">
        <v>154</v>
      </c>
      <c r="D98" s="175" t="s">
        <v>115</v>
      </c>
      <c r="E98" s="176" t="s">
        <v>899</v>
      </c>
      <c r="F98" s="177" t="s">
        <v>900</v>
      </c>
      <c r="G98" s="178" t="s">
        <v>872</v>
      </c>
      <c r="H98" s="179">
        <v>1</v>
      </c>
      <c r="I98" s="180"/>
      <c r="J98" s="181">
        <f>ROUND(I98*H98,2)</f>
        <v>0</v>
      </c>
      <c r="K98" s="177" t="s">
        <v>119</v>
      </c>
      <c r="L98" s="43"/>
      <c r="M98" s="182" t="s">
        <v>19</v>
      </c>
      <c r="N98" s="183" t="s">
        <v>43</v>
      </c>
      <c r="O98" s="83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6" t="s">
        <v>120</v>
      </c>
      <c r="AT98" s="186" t="s">
        <v>115</v>
      </c>
      <c r="AU98" s="186" t="s">
        <v>72</v>
      </c>
      <c r="AY98" s="16" t="s">
        <v>121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6" t="s">
        <v>80</v>
      </c>
      <c r="BK98" s="187">
        <f>ROUND(I98*H98,2)</f>
        <v>0</v>
      </c>
      <c r="BL98" s="16" t="s">
        <v>120</v>
      </c>
      <c r="BM98" s="186" t="s">
        <v>901</v>
      </c>
    </row>
    <row r="99" s="2" customFormat="1">
      <c r="A99" s="37"/>
      <c r="B99" s="38"/>
      <c r="C99" s="39"/>
      <c r="D99" s="188" t="s">
        <v>123</v>
      </c>
      <c r="E99" s="39"/>
      <c r="F99" s="189" t="s">
        <v>900</v>
      </c>
      <c r="G99" s="39"/>
      <c r="H99" s="39"/>
      <c r="I99" s="190"/>
      <c r="J99" s="39"/>
      <c r="K99" s="39"/>
      <c r="L99" s="43"/>
      <c r="M99" s="238"/>
      <c r="N99" s="239"/>
      <c r="O99" s="240"/>
      <c r="P99" s="240"/>
      <c r="Q99" s="240"/>
      <c r="R99" s="240"/>
      <c r="S99" s="240"/>
      <c r="T99" s="241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123</v>
      </c>
      <c r="AU99" s="16" t="s">
        <v>72</v>
      </c>
    </row>
    <row r="100" s="2" customFormat="1" ht="6.96" customHeight="1">
      <c r="A100" s="37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43"/>
      <c r="M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</sheetData>
  <sheetProtection sheet="1" autoFilter="0" formatColumns="0" formatRows="0" objects="1" scenarios="1" spinCount="100000" saltValue="TbciZvdBZqCnw/qBY/NVEeBobAaoCJqlm07DMZXfbfYRprlzyZUPTD7b3Voy6AqNcEPrhneia/1cJb9l5ecGtw==" hashValue="jew/HjVweQGZpM5N16014vxwAiDR+SoauOWH4U7vf2BR5qeGTH6ckgdOpF99m3ueoY9lESgfnVvFLjV6qMDlWw==" algorithmName="SHA-512" password="CC35"/>
  <autoFilter ref="C78:K9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3" customFormat="1" ht="45" customHeight="1">
      <c r="B3" s="246"/>
      <c r="C3" s="247" t="s">
        <v>902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903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904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905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906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907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908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909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910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911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912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79</v>
      </c>
      <c r="F18" s="253" t="s">
        <v>913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914</v>
      </c>
      <c r="F19" s="253" t="s">
        <v>915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916</v>
      </c>
      <c r="F20" s="253" t="s">
        <v>917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918</v>
      </c>
      <c r="F21" s="253" t="s">
        <v>919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920</v>
      </c>
      <c r="F22" s="253" t="s">
        <v>921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922</v>
      </c>
      <c r="F23" s="253" t="s">
        <v>923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924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925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926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927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928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929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930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931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932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103</v>
      </c>
      <c r="F36" s="253"/>
      <c r="G36" s="253" t="s">
        <v>933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934</v>
      </c>
      <c r="F37" s="253"/>
      <c r="G37" s="253" t="s">
        <v>935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53</v>
      </c>
      <c r="F38" s="253"/>
      <c r="G38" s="253" t="s">
        <v>936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54</v>
      </c>
      <c r="F39" s="253"/>
      <c r="G39" s="253" t="s">
        <v>937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104</v>
      </c>
      <c r="F40" s="253"/>
      <c r="G40" s="253" t="s">
        <v>938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105</v>
      </c>
      <c r="F41" s="253"/>
      <c r="G41" s="253" t="s">
        <v>939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940</v>
      </c>
      <c r="F42" s="253"/>
      <c r="G42" s="253" t="s">
        <v>941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942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943</v>
      </c>
      <c r="F44" s="253"/>
      <c r="G44" s="253" t="s">
        <v>944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107</v>
      </c>
      <c r="F45" s="253"/>
      <c r="G45" s="253" t="s">
        <v>945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946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947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948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949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950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951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952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953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954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955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956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957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958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959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960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961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962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963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964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965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966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967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968</v>
      </c>
      <c r="D76" s="271"/>
      <c r="E76" s="271"/>
      <c r="F76" s="271" t="s">
        <v>969</v>
      </c>
      <c r="G76" s="272"/>
      <c r="H76" s="271" t="s">
        <v>54</v>
      </c>
      <c r="I76" s="271" t="s">
        <v>57</v>
      </c>
      <c r="J76" s="271" t="s">
        <v>970</v>
      </c>
      <c r="K76" s="270"/>
    </row>
    <row r="77" s="1" customFormat="1" ht="17.25" customHeight="1">
      <c r="B77" s="268"/>
      <c r="C77" s="273" t="s">
        <v>971</v>
      </c>
      <c r="D77" s="273"/>
      <c r="E77" s="273"/>
      <c r="F77" s="274" t="s">
        <v>972</v>
      </c>
      <c r="G77" s="275"/>
      <c r="H77" s="273"/>
      <c r="I77" s="273"/>
      <c r="J77" s="273" t="s">
        <v>973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53</v>
      </c>
      <c r="D79" s="278"/>
      <c r="E79" s="278"/>
      <c r="F79" s="279" t="s">
        <v>974</v>
      </c>
      <c r="G79" s="280"/>
      <c r="H79" s="256" t="s">
        <v>975</v>
      </c>
      <c r="I79" s="256" t="s">
        <v>976</v>
      </c>
      <c r="J79" s="256">
        <v>20</v>
      </c>
      <c r="K79" s="270"/>
    </row>
    <row r="80" s="1" customFormat="1" ht="15" customHeight="1">
      <c r="B80" s="268"/>
      <c r="C80" s="256" t="s">
        <v>977</v>
      </c>
      <c r="D80" s="256"/>
      <c r="E80" s="256"/>
      <c r="F80" s="279" t="s">
        <v>974</v>
      </c>
      <c r="G80" s="280"/>
      <c r="H80" s="256" t="s">
        <v>978</v>
      </c>
      <c r="I80" s="256" t="s">
        <v>976</v>
      </c>
      <c r="J80" s="256">
        <v>120</v>
      </c>
      <c r="K80" s="270"/>
    </row>
    <row r="81" s="1" customFormat="1" ht="15" customHeight="1">
      <c r="B81" s="281"/>
      <c r="C81" s="256" t="s">
        <v>979</v>
      </c>
      <c r="D81" s="256"/>
      <c r="E81" s="256"/>
      <c r="F81" s="279" t="s">
        <v>980</v>
      </c>
      <c r="G81" s="280"/>
      <c r="H81" s="256" t="s">
        <v>981</v>
      </c>
      <c r="I81" s="256" t="s">
        <v>976</v>
      </c>
      <c r="J81" s="256">
        <v>50</v>
      </c>
      <c r="K81" s="270"/>
    </row>
    <row r="82" s="1" customFormat="1" ht="15" customHeight="1">
      <c r="B82" s="281"/>
      <c r="C82" s="256" t="s">
        <v>982</v>
      </c>
      <c r="D82" s="256"/>
      <c r="E82" s="256"/>
      <c r="F82" s="279" t="s">
        <v>974</v>
      </c>
      <c r="G82" s="280"/>
      <c r="H82" s="256" t="s">
        <v>983</v>
      </c>
      <c r="I82" s="256" t="s">
        <v>984</v>
      </c>
      <c r="J82" s="256"/>
      <c r="K82" s="270"/>
    </row>
    <row r="83" s="1" customFormat="1" ht="15" customHeight="1">
      <c r="B83" s="281"/>
      <c r="C83" s="282" t="s">
        <v>985</v>
      </c>
      <c r="D83" s="282"/>
      <c r="E83" s="282"/>
      <c r="F83" s="283" t="s">
        <v>980</v>
      </c>
      <c r="G83" s="282"/>
      <c r="H83" s="282" t="s">
        <v>986</v>
      </c>
      <c r="I83" s="282" t="s">
        <v>976</v>
      </c>
      <c r="J83" s="282">
        <v>15</v>
      </c>
      <c r="K83" s="270"/>
    </row>
    <row r="84" s="1" customFormat="1" ht="15" customHeight="1">
      <c r="B84" s="281"/>
      <c r="C84" s="282" t="s">
        <v>987</v>
      </c>
      <c r="D84" s="282"/>
      <c r="E84" s="282"/>
      <c r="F84" s="283" t="s">
        <v>980</v>
      </c>
      <c r="G84" s="282"/>
      <c r="H84" s="282" t="s">
        <v>988</v>
      </c>
      <c r="I84" s="282" t="s">
        <v>976</v>
      </c>
      <c r="J84" s="282">
        <v>15</v>
      </c>
      <c r="K84" s="270"/>
    </row>
    <row r="85" s="1" customFormat="1" ht="15" customHeight="1">
      <c r="B85" s="281"/>
      <c r="C85" s="282" t="s">
        <v>989</v>
      </c>
      <c r="D85" s="282"/>
      <c r="E85" s="282"/>
      <c r="F85" s="283" t="s">
        <v>980</v>
      </c>
      <c r="G85" s="282"/>
      <c r="H85" s="282" t="s">
        <v>990</v>
      </c>
      <c r="I85" s="282" t="s">
        <v>976</v>
      </c>
      <c r="J85" s="282">
        <v>20</v>
      </c>
      <c r="K85" s="270"/>
    </row>
    <row r="86" s="1" customFormat="1" ht="15" customHeight="1">
      <c r="B86" s="281"/>
      <c r="C86" s="282" t="s">
        <v>991</v>
      </c>
      <c r="D86" s="282"/>
      <c r="E86" s="282"/>
      <c r="F86" s="283" t="s">
        <v>980</v>
      </c>
      <c r="G86" s="282"/>
      <c r="H86" s="282" t="s">
        <v>992</v>
      </c>
      <c r="I86" s="282" t="s">
        <v>976</v>
      </c>
      <c r="J86" s="282">
        <v>20</v>
      </c>
      <c r="K86" s="270"/>
    </row>
    <row r="87" s="1" customFormat="1" ht="15" customHeight="1">
      <c r="B87" s="281"/>
      <c r="C87" s="256" t="s">
        <v>993</v>
      </c>
      <c r="D87" s="256"/>
      <c r="E87" s="256"/>
      <c r="F87" s="279" t="s">
        <v>980</v>
      </c>
      <c r="G87" s="280"/>
      <c r="H87" s="256" t="s">
        <v>994</v>
      </c>
      <c r="I87" s="256" t="s">
        <v>976</v>
      </c>
      <c r="J87" s="256">
        <v>50</v>
      </c>
      <c r="K87" s="270"/>
    </row>
    <row r="88" s="1" customFormat="1" ht="15" customHeight="1">
      <c r="B88" s="281"/>
      <c r="C88" s="256" t="s">
        <v>995</v>
      </c>
      <c r="D88" s="256"/>
      <c r="E88" s="256"/>
      <c r="F88" s="279" t="s">
        <v>980</v>
      </c>
      <c r="G88" s="280"/>
      <c r="H88" s="256" t="s">
        <v>996</v>
      </c>
      <c r="I88" s="256" t="s">
        <v>976</v>
      </c>
      <c r="J88" s="256">
        <v>20</v>
      </c>
      <c r="K88" s="270"/>
    </row>
    <row r="89" s="1" customFormat="1" ht="15" customHeight="1">
      <c r="B89" s="281"/>
      <c r="C89" s="256" t="s">
        <v>997</v>
      </c>
      <c r="D89" s="256"/>
      <c r="E89" s="256"/>
      <c r="F89" s="279" t="s">
        <v>980</v>
      </c>
      <c r="G89" s="280"/>
      <c r="H89" s="256" t="s">
        <v>998</v>
      </c>
      <c r="I89" s="256" t="s">
        <v>976</v>
      </c>
      <c r="J89" s="256">
        <v>20</v>
      </c>
      <c r="K89" s="270"/>
    </row>
    <row r="90" s="1" customFormat="1" ht="15" customHeight="1">
      <c r="B90" s="281"/>
      <c r="C90" s="256" t="s">
        <v>999</v>
      </c>
      <c r="D90" s="256"/>
      <c r="E90" s="256"/>
      <c r="F90" s="279" t="s">
        <v>980</v>
      </c>
      <c r="G90" s="280"/>
      <c r="H90" s="256" t="s">
        <v>1000</v>
      </c>
      <c r="I90" s="256" t="s">
        <v>976</v>
      </c>
      <c r="J90" s="256">
        <v>50</v>
      </c>
      <c r="K90" s="270"/>
    </row>
    <row r="91" s="1" customFormat="1" ht="15" customHeight="1">
      <c r="B91" s="281"/>
      <c r="C91" s="256" t="s">
        <v>1001</v>
      </c>
      <c r="D91" s="256"/>
      <c r="E91" s="256"/>
      <c r="F91" s="279" t="s">
        <v>980</v>
      </c>
      <c r="G91" s="280"/>
      <c r="H91" s="256" t="s">
        <v>1001</v>
      </c>
      <c r="I91" s="256" t="s">
        <v>976</v>
      </c>
      <c r="J91" s="256">
        <v>50</v>
      </c>
      <c r="K91" s="270"/>
    </row>
    <row r="92" s="1" customFormat="1" ht="15" customHeight="1">
      <c r="B92" s="281"/>
      <c r="C92" s="256" t="s">
        <v>1002</v>
      </c>
      <c r="D92" s="256"/>
      <c r="E92" s="256"/>
      <c r="F92" s="279" t="s">
        <v>980</v>
      </c>
      <c r="G92" s="280"/>
      <c r="H92" s="256" t="s">
        <v>1003</v>
      </c>
      <c r="I92" s="256" t="s">
        <v>976</v>
      </c>
      <c r="J92" s="256">
        <v>255</v>
      </c>
      <c r="K92" s="270"/>
    </row>
    <row r="93" s="1" customFormat="1" ht="15" customHeight="1">
      <c r="B93" s="281"/>
      <c r="C93" s="256" t="s">
        <v>1004</v>
      </c>
      <c r="D93" s="256"/>
      <c r="E93" s="256"/>
      <c r="F93" s="279" t="s">
        <v>974</v>
      </c>
      <c r="G93" s="280"/>
      <c r="H93" s="256" t="s">
        <v>1005</v>
      </c>
      <c r="I93" s="256" t="s">
        <v>1006</v>
      </c>
      <c r="J93" s="256"/>
      <c r="K93" s="270"/>
    </row>
    <row r="94" s="1" customFormat="1" ht="15" customHeight="1">
      <c r="B94" s="281"/>
      <c r="C94" s="256" t="s">
        <v>1007</v>
      </c>
      <c r="D94" s="256"/>
      <c r="E94" s="256"/>
      <c r="F94" s="279" t="s">
        <v>974</v>
      </c>
      <c r="G94" s="280"/>
      <c r="H94" s="256" t="s">
        <v>1008</v>
      </c>
      <c r="I94" s="256" t="s">
        <v>1009</v>
      </c>
      <c r="J94" s="256"/>
      <c r="K94" s="270"/>
    </row>
    <row r="95" s="1" customFormat="1" ht="15" customHeight="1">
      <c r="B95" s="281"/>
      <c r="C95" s="256" t="s">
        <v>1010</v>
      </c>
      <c r="D95" s="256"/>
      <c r="E95" s="256"/>
      <c r="F95" s="279" t="s">
        <v>974</v>
      </c>
      <c r="G95" s="280"/>
      <c r="H95" s="256" t="s">
        <v>1010</v>
      </c>
      <c r="I95" s="256" t="s">
        <v>1009</v>
      </c>
      <c r="J95" s="256"/>
      <c r="K95" s="270"/>
    </row>
    <row r="96" s="1" customFormat="1" ht="15" customHeight="1">
      <c r="B96" s="281"/>
      <c r="C96" s="256" t="s">
        <v>38</v>
      </c>
      <c r="D96" s="256"/>
      <c r="E96" s="256"/>
      <c r="F96" s="279" t="s">
        <v>974</v>
      </c>
      <c r="G96" s="280"/>
      <c r="H96" s="256" t="s">
        <v>1011</v>
      </c>
      <c r="I96" s="256" t="s">
        <v>1009</v>
      </c>
      <c r="J96" s="256"/>
      <c r="K96" s="270"/>
    </row>
    <row r="97" s="1" customFormat="1" ht="15" customHeight="1">
      <c r="B97" s="281"/>
      <c r="C97" s="256" t="s">
        <v>48</v>
      </c>
      <c r="D97" s="256"/>
      <c r="E97" s="256"/>
      <c r="F97" s="279" t="s">
        <v>974</v>
      </c>
      <c r="G97" s="280"/>
      <c r="H97" s="256" t="s">
        <v>1012</v>
      </c>
      <c r="I97" s="256" t="s">
        <v>1009</v>
      </c>
      <c r="J97" s="256"/>
      <c r="K97" s="270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1013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968</v>
      </c>
      <c r="D103" s="271"/>
      <c r="E103" s="271"/>
      <c r="F103" s="271" t="s">
        <v>969</v>
      </c>
      <c r="G103" s="272"/>
      <c r="H103" s="271" t="s">
        <v>54</v>
      </c>
      <c r="I103" s="271" t="s">
        <v>57</v>
      </c>
      <c r="J103" s="271" t="s">
        <v>970</v>
      </c>
      <c r="K103" s="270"/>
    </row>
    <row r="104" s="1" customFormat="1" ht="17.25" customHeight="1">
      <c r="B104" s="268"/>
      <c r="C104" s="273" t="s">
        <v>971</v>
      </c>
      <c r="D104" s="273"/>
      <c r="E104" s="273"/>
      <c r="F104" s="274" t="s">
        <v>972</v>
      </c>
      <c r="G104" s="275"/>
      <c r="H104" s="273"/>
      <c r="I104" s="273"/>
      <c r="J104" s="273" t="s">
        <v>973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="1" customFormat="1" ht="15" customHeight="1">
      <c r="B106" s="268"/>
      <c r="C106" s="256" t="s">
        <v>53</v>
      </c>
      <c r="D106" s="278"/>
      <c r="E106" s="278"/>
      <c r="F106" s="279" t="s">
        <v>974</v>
      </c>
      <c r="G106" s="256"/>
      <c r="H106" s="256" t="s">
        <v>1014</v>
      </c>
      <c r="I106" s="256" t="s">
        <v>976</v>
      </c>
      <c r="J106" s="256">
        <v>20</v>
      </c>
      <c r="K106" s="270"/>
    </row>
    <row r="107" s="1" customFormat="1" ht="15" customHeight="1">
      <c r="B107" s="268"/>
      <c r="C107" s="256" t="s">
        <v>977</v>
      </c>
      <c r="D107" s="256"/>
      <c r="E107" s="256"/>
      <c r="F107" s="279" t="s">
        <v>974</v>
      </c>
      <c r="G107" s="256"/>
      <c r="H107" s="256" t="s">
        <v>1014</v>
      </c>
      <c r="I107" s="256" t="s">
        <v>976</v>
      </c>
      <c r="J107" s="256">
        <v>120</v>
      </c>
      <c r="K107" s="270"/>
    </row>
    <row r="108" s="1" customFormat="1" ht="15" customHeight="1">
      <c r="B108" s="281"/>
      <c r="C108" s="256" t="s">
        <v>979</v>
      </c>
      <c r="D108" s="256"/>
      <c r="E108" s="256"/>
      <c r="F108" s="279" t="s">
        <v>980</v>
      </c>
      <c r="G108" s="256"/>
      <c r="H108" s="256" t="s">
        <v>1014</v>
      </c>
      <c r="I108" s="256" t="s">
        <v>976</v>
      </c>
      <c r="J108" s="256">
        <v>50</v>
      </c>
      <c r="K108" s="270"/>
    </row>
    <row r="109" s="1" customFormat="1" ht="15" customHeight="1">
      <c r="B109" s="281"/>
      <c r="C109" s="256" t="s">
        <v>982</v>
      </c>
      <c r="D109" s="256"/>
      <c r="E109" s="256"/>
      <c r="F109" s="279" t="s">
        <v>974</v>
      </c>
      <c r="G109" s="256"/>
      <c r="H109" s="256" t="s">
        <v>1014</v>
      </c>
      <c r="I109" s="256" t="s">
        <v>984</v>
      </c>
      <c r="J109" s="256"/>
      <c r="K109" s="270"/>
    </row>
    <row r="110" s="1" customFormat="1" ht="15" customHeight="1">
      <c r="B110" s="281"/>
      <c r="C110" s="256" t="s">
        <v>993</v>
      </c>
      <c r="D110" s="256"/>
      <c r="E110" s="256"/>
      <c r="F110" s="279" t="s">
        <v>980</v>
      </c>
      <c r="G110" s="256"/>
      <c r="H110" s="256" t="s">
        <v>1014</v>
      </c>
      <c r="I110" s="256" t="s">
        <v>976</v>
      </c>
      <c r="J110" s="256">
        <v>50</v>
      </c>
      <c r="K110" s="270"/>
    </row>
    <row r="111" s="1" customFormat="1" ht="15" customHeight="1">
      <c r="B111" s="281"/>
      <c r="C111" s="256" t="s">
        <v>1001</v>
      </c>
      <c r="D111" s="256"/>
      <c r="E111" s="256"/>
      <c r="F111" s="279" t="s">
        <v>980</v>
      </c>
      <c r="G111" s="256"/>
      <c r="H111" s="256" t="s">
        <v>1014</v>
      </c>
      <c r="I111" s="256" t="s">
        <v>976</v>
      </c>
      <c r="J111" s="256">
        <v>50</v>
      </c>
      <c r="K111" s="270"/>
    </row>
    <row r="112" s="1" customFormat="1" ht="15" customHeight="1">
      <c r="B112" s="281"/>
      <c r="C112" s="256" t="s">
        <v>999</v>
      </c>
      <c r="D112" s="256"/>
      <c r="E112" s="256"/>
      <c r="F112" s="279" t="s">
        <v>980</v>
      </c>
      <c r="G112" s="256"/>
      <c r="H112" s="256" t="s">
        <v>1014</v>
      </c>
      <c r="I112" s="256" t="s">
        <v>976</v>
      </c>
      <c r="J112" s="256">
        <v>50</v>
      </c>
      <c r="K112" s="270"/>
    </row>
    <row r="113" s="1" customFormat="1" ht="15" customHeight="1">
      <c r="B113" s="281"/>
      <c r="C113" s="256" t="s">
        <v>53</v>
      </c>
      <c r="D113" s="256"/>
      <c r="E113" s="256"/>
      <c r="F113" s="279" t="s">
        <v>974</v>
      </c>
      <c r="G113" s="256"/>
      <c r="H113" s="256" t="s">
        <v>1015</v>
      </c>
      <c r="I113" s="256" t="s">
        <v>976</v>
      </c>
      <c r="J113" s="256">
        <v>20</v>
      </c>
      <c r="K113" s="270"/>
    </row>
    <row r="114" s="1" customFormat="1" ht="15" customHeight="1">
      <c r="B114" s="281"/>
      <c r="C114" s="256" t="s">
        <v>1016</v>
      </c>
      <c r="D114" s="256"/>
      <c r="E114" s="256"/>
      <c r="F114" s="279" t="s">
        <v>974</v>
      </c>
      <c r="G114" s="256"/>
      <c r="H114" s="256" t="s">
        <v>1017</v>
      </c>
      <c r="I114" s="256" t="s">
        <v>976</v>
      </c>
      <c r="J114" s="256">
        <v>120</v>
      </c>
      <c r="K114" s="270"/>
    </row>
    <row r="115" s="1" customFormat="1" ht="15" customHeight="1">
      <c r="B115" s="281"/>
      <c r="C115" s="256" t="s">
        <v>38</v>
      </c>
      <c r="D115" s="256"/>
      <c r="E115" s="256"/>
      <c r="F115" s="279" t="s">
        <v>974</v>
      </c>
      <c r="G115" s="256"/>
      <c r="H115" s="256" t="s">
        <v>1018</v>
      </c>
      <c r="I115" s="256" t="s">
        <v>1009</v>
      </c>
      <c r="J115" s="256"/>
      <c r="K115" s="270"/>
    </row>
    <row r="116" s="1" customFormat="1" ht="15" customHeight="1">
      <c r="B116" s="281"/>
      <c r="C116" s="256" t="s">
        <v>48</v>
      </c>
      <c r="D116" s="256"/>
      <c r="E116" s="256"/>
      <c r="F116" s="279" t="s">
        <v>974</v>
      </c>
      <c r="G116" s="256"/>
      <c r="H116" s="256" t="s">
        <v>1019</v>
      </c>
      <c r="I116" s="256" t="s">
        <v>1009</v>
      </c>
      <c r="J116" s="256"/>
      <c r="K116" s="270"/>
    </row>
    <row r="117" s="1" customFormat="1" ht="15" customHeight="1">
      <c r="B117" s="281"/>
      <c r="C117" s="256" t="s">
        <v>57</v>
      </c>
      <c r="D117" s="256"/>
      <c r="E117" s="256"/>
      <c r="F117" s="279" t="s">
        <v>974</v>
      </c>
      <c r="G117" s="256"/>
      <c r="H117" s="256" t="s">
        <v>1020</v>
      </c>
      <c r="I117" s="256" t="s">
        <v>1021</v>
      </c>
      <c r="J117" s="256"/>
      <c r="K117" s="270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="1" customFormat="1" ht="45" customHeight="1">
      <c r="B122" s="297"/>
      <c r="C122" s="247" t="s">
        <v>1022</v>
      </c>
      <c r="D122" s="247"/>
      <c r="E122" s="247"/>
      <c r="F122" s="247"/>
      <c r="G122" s="247"/>
      <c r="H122" s="247"/>
      <c r="I122" s="247"/>
      <c r="J122" s="247"/>
      <c r="K122" s="298"/>
    </row>
    <row r="123" s="1" customFormat="1" ht="17.25" customHeight="1">
      <c r="B123" s="299"/>
      <c r="C123" s="271" t="s">
        <v>968</v>
      </c>
      <c r="D123" s="271"/>
      <c r="E123" s="271"/>
      <c r="F123" s="271" t="s">
        <v>969</v>
      </c>
      <c r="G123" s="272"/>
      <c r="H123" s="271" t="s">
        <v>54</v>
      </c>
      <c r="I123" s="271" t="s">
        <v>57</v>
      </c>
      <c r="J123" s="271" t="s">
        <v>970</v>
      </c>
      <c r="K123" s="300"/>
    </row>
    <row r="124" s="1" customFormat="1" ht="17.25" customHeight="1">
      <c r="B124" s="299"/>
      <c r="C124" s="273" t="s">
        <v>971</v>
      </c>
      <c r="D124" s="273"/>
      <c r="E124" s="273"/>
      <c r="F124" s="274" t="s">
        <v>972</v>
      </c>
      <c r="G124" s="275"/>
      <c r="H124" s="273"/>
      <c r="I124" s="273"/>
      <c r="J124" s="273" t="s">
        <v>973</v>
      </c>
      <c r="K124" s="300"/>
    </row>
    <row r="125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="1" customFormat="1" ht="15" customHeight="1">
      <c r="B126" s="301"/>
      <c r="C126" s="256" t="s">
        <v>977</v>
      </c>
      <c r="D126" s="278"/>
      <c r="E126" s="278"/>
      <c r="F126" s="279" t="s">
        <v>974</v>
      </c>
      <c r="G126" s="256"/>
      <c r="H126" s="256" t="s">
        <v>1014</v>
      </c>
      <c r="I126" s="256" t="s">
        <v>976</v>
      </c>
      <c r="J126" s="256">
        <v>120</v>
      </c>
      <c r="K126" s="304"/>
    </row>
    <row r="127" s="1" customFormat="1" ht="15" customHeight="1">
      <c r="B127" s="301"/>
      <c r="C127" s="256" t="s">
        <v>1023</v>
      </c>
      <c r="D127" s="256"/>
      <c r="E127" s="256"/>
      <c r="F127" s="279" t="s">
        <v>974</v>
      </c>
      <c r="G127" s="256"/>
      <c r="H127" s="256" t="s">
        <v>1024</v>
      </c>
      <c r="I127" s="256" t="s">
        <v>976</v>
      </c>
      <c r="J127" s="256" t="s">
        <v>1025</v>
      </c>
      <c r="K127" s="304"/>
    </row>
    <row r="128" s="1" customFormat="1" ht="15" customHeight="1">
      <c r="B128" s="301"/>
      <c r="C128" s="256" t="s">
        <v>922</v>
      </c>
      <c r="D128" s="256"/>
      <c r="E128" s="256"/>
      <c r="F128" s="279" t="s">
        <v>974</v>
      </c>
      <c r="G128" s="256"/>
      <c r="H128" s="256" t="s">
        <v>1026</v>
      </c>
      <c r="I128" s="256" t="s">
        <v>976</v>
      </c>
      <c r="J128" s="256" t="s">
        <v>1025</v>
      </c>
      <c r="K128" s="304"/>
    </row>
    <row r="129" s="1" customFormat="1" ht="15" customHeight="1">
      <c r="B129" s="301"/>
      <c r="C129" s="256" t="s">
        <v>985</v>
      </c>
      <c r="D129" s="256"/>
      <c r="E129" s="256"/>
      <c r="F129" s="279" t="s">
        <v>980</v>
      </c>
      <c r="G129" s="256"/>
      <c r="H129" s="256" t="s">
        <v>986</v>
      </c>
      <c r="I129" s="256" t="s">
        <v>976</v>
      </c>
      <c r="J129" s="256">
        <v>15</v>
      </c>
      <c r="K129" s="304"/>
    </row>
    <row r="130" s="1" customFormat="1" ht="15" customHeight="1">
      <c r="B130" s="301"/>
      <c r="C130" s="282" t="s">
        <v>987</v>
      </c>
      <c r="D130" s="282"/>
      <c r="E130" s="282"/>
      <c r="F130" s="283" t="s">
        <v>980</v>
      </c>
      <c r="G130" s="282"/>
      <c r="H130" s="282" t="s">
        <v>988</v>
      </c>
      <c r="I130" s="282" t="s">
        <v>976</v>
      </c>
      <c r="J130" s="282">
        <v>15</v>
      </c>
      <c r="K130" s="304"/>
    </row>
    <row r="131" s="1" customFormat="1" ht="15" customHeight="1">
      <c r="B131" s="301"/>
      <c r="C131" s="282" t="s">
        <v>989</v>
      </c>
      <c r="D131" s="282"/>
      <c r="E131" s="282"/>
      <c r="F131" s="283" t="s">
        <v>980</v>
      </c>
      <c r="G131" s="282"/>
      <c r="H131" s="282" t="s">
        <v>990</v>
      </c>
      <c r="I131" s="282" t="s">
        <v>976</v>
      </c>
      <c r="J131" s="282">
        <v>20</v>
      </c>
      <c r="K131" s="304"/>
    </row>
    <row r="132" s="1" customFormat="1" ht="15" customHeight="1">
      <c r="B132" s="301"/>
      <c r="C132" s="282" t="s">
        <v>991</v>
      </c>
      <c r="D132" s="282"/>
      <c r="E132" s="282"/>
      <c r="F132" s="283" t="s">
        <v>980</v>
      </c>
      <c r="G132" s="282"/>
      <c r="H132" s="282" t="s">
        <v>992</v>
      </c>
      <c r="I132" s="282" t="s">
        <v>976</v>
      </c>
      <c r="J132" s="282">
        <v>20</v>
      </c>
      <c r="K132" s="304"/>
    </row>
    <row r="133" s="1" customFormat="1" ht="15" customHeight="1">
      <c r="B133" s="301"/>
      <c r="C133" s="256" t="s">
        <v>979</v>
      </c>
      <c r="D133" s="256"/>
      <c r="E133" s="256"/>
      <c r="F133" s="279" t="s">
        <v>980</v>
      </c>
      <c r="G133" s="256"/>
      <c r="H133" s="256" t="s">
        <v>1014</v>
      </c>
      <c r="I133" s="256" t="s">
        <v>976</v>
      </c>
      <c r="J133" s="256">
        <v>50</v>
      </c>
      <c r="K133" s="304"/>
    </row>
    <row r="134" s="1" customFormat="1" ht="15" customHeight="1">
      <c r="B134" s="301"/>
      <c r="C134" s="256" t="s">
        <v>993</v>
      </c>
      <c r="D134" s="256"/>
      <c r="E134" s="256"/>
      <c r="F134" s="279" t="s">
        <v>980</v>
      </c>
      <c r="G134" s="256"/>
      <c r="H134" s="256" t="s">
        <v>1014</v>
      </c>
      <c r="I134" s="256" t="s">
        <v>976</v>
      </c>
      <c r="J134" s="256">
        <v>50</v>
      </c>
      <c r="K134" s="304"/>
    </row>
    <row r="135" s="1" customFormat="1" ht="15" customHeight="1">
      <c r="B135" s="301"/>
      <c r="C135" s="256" t="s">
        <v>999</v>
      </c>
      <c r="D135" s="256"/>
      <c r="E135" s="256"/>
      <c r="F135" s="279" t="s">
        <v>980</v>
      </c>
      <c r="G135" s="256"/>
      <c r="H135" s="256" t="s">
        <v>1014</v>
      </c>
      <c r="I135" s="256" t="s">
        <v>976</v>
      </c>
      <c r="J135" s="256">
        <v>50</v>
      </c>
      <c r="K135" s="304"/>
    </row>
    <row r="136" s="1" customFormat="1" ht="15" customHeight="1">
      <c r="B136" s="301"/>
      <c r="C136" s="256" t="s">
        <v>1001</v>
      </c>
      <c r="D136" s="256"/>
      <c r="E136" s="256"/>
      <c r="F136" s="279" t="s">
        <v>980</v>
      </c>
      <c r="G136" s="256"/>
      <c r="H136" s="256" t="s">
        <v>1014</v>
      </c>
      <c r="I136" s="256" t="s">
        <v>976</v>
      </c>
      <c r="J136" s="256">
        <v>50</v>
      </c>
      <c r="K136" s="304"/>
    </row>
    <row r="137" s="1" customFormat="1" ht="15" customHeight="1">
      <c r="B137" s="301"/>
      <c r="C137" s="256" t="s">
        <v>1002</v>
      </c>
      <c r="D137" s="256"/>
      <c r="E137" s="256"/>
      <c r="F137" s="279" t="s">
        <v>980</v>
      </c>
      <c r="G137" s="256"/>
      <c r="H137" s="256" t="s">
        <v>1027</v>
      </c>
      <c r="I137" s="256" t="s">
        <v>976</v>
      </c>
      <c r="J137" s="256">
        <v>255</v>
      </c>
      <c r="K137" s="304"/>
    </row>
    <row r="138" s="1" customFormat="1" ht="15" customHeight="1">
      <c r="B138" s="301"/>
      <c r="C138" s="256" t="s">
        <v>1004</v>
      </c>
      <c r="D138" s="256"/>
      <c r="E138" s="256"/>
      <c r="F138" s="279" t="s">
        <v>974</v>
      </c>
      <c r="G138" s="256"/>
      <c r="H138" s="256" t="s">
        <v>1028</v>
      </c>
      <c r="I138" s="256" t="s">
        <v>1006</v>
      </c>
      <c r="J138" s="256"/>
      <c r="K138" s="304"/>
    </row>
    <row r="139" s="1" customFormat="1" ht="15" customHeight="1">
      <c r="B139" s="301"/>
      <c r="C139" s="256" t="s">
        <v>1007</v>
      </c>
      <c r="D139" s="256"/>
      <c r="E139" s="256"/>
      <c r="F139" s="279" t="s">
        <v>974</v>
      </c>
      <c r="G139" s="256"/>
      <c r="H139" s="256" t="s">
        <v>1029</v>
      </c>
      <c r="I139" s="256" t="s">
        <v>1009</v>
      </c>
      <c r="J139" s="256"/>
      <c r="K139" s="304"/>
    </row>
    <row r="140" s="1" customFormat="1" ht="15" customHeight="1">
      <c r="B140" s="301"/>
      <c r="C140" s="256" t="s">
        <v>1010</v>
      </c>
      <c r="D140" s="256"/>
      <c r="E140" s="256"/>
      <c r="F140" s="279" t="s">
        <v>974</v>
      </c>
      <c r="G140" s="256"/>
      <c r="H140" s="256" t="s">
        <v>1010</v>
      </c>
      <c r="I140" s="256" t="s">
        <v>1009</v>
      </c>
      <c r="J140" s="256"/>
      <c r="K140" s="304"/>
    </row>
    <row r="141" s="1" customFormat="1" ht="15" customHeight="1">
      <c r="B141" s="301"/>
      <c r="C141" s="256" t="s">
        <v>38</v>
      </c>
      <c r="D141" s="256"/>
      <c r="E141" s="256"/>
      <c r="F141" s="279" t="s">
        <v>974</v>
      </c>
      <c r="G141" s="256"/>
      <c r="H141" s="256" t="s">
        <v>1030</v>
      </c>
      <c r="I141" s="256" t="s">
        <v>1009</v>
      </c>
      <c r="J141" s="256"/>
      <c r="K141" s="304"/>
    </row>
    <row r="142" s="1" customFormat="1" ht="15" customHeight="1">
      <c r="B142" s="301"/>
      <c r="C142" s="256" t="s">
        <v>1031</v>
      </c>
      <c r="D142" s="256"/>
      <c r="E142" s="256"/>
      <c r="F142" s="279" t="s">
        <v>974</v>
      </c>
      <c r="G142" s="256"/>
      <c r="H142" s="256" t="s">
        <v>1032</v>
      </c>
      <c r="I142" s="256" t="s">
        <v>1009</v>
      </c>
      <c r="J142" s="256"/>
      <c r="K142" s="304"/>
    </row>
    <row r="143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1033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968</v>
      </c>
      <c r="D148" s="271"/>
      <c r="E148" s="271"/>
      <c r="F148" s="271" t="s">
        <v>969</v>
      </c>
      <c r="G148" s="272"/>
      <c r="H148" s="271" t="s">
        <v>54</v>
      </c>
      <c r="I148" s="271" t="s">
        <v>57</v>
      </c>
      <c r="J148" s="271" t="s">
        <v>970</v>
      </c>
      <c r="K148" s="270"/>
    </row>
    <row r="149" s="1" customFormat="1" ht="17.25" customHeight="1">
      <c r="B149" s="268"/>
      <c r="C149" s="273" t="s">
        <v>971</v>
      </c>
      <c r="D149" s="273"/>
      <c r="E149" s="273"/>
      <c r="F149" s="274" t="s">
        <v>972</v>
      </c>
      <c r="G149" s="275"/>
      <c r="H149" s="273"/>
      <c r="I149" s="273"/>
      <c r="J149" s="273" t="s">
        <v>973</v>
      </c>
      <c r="K149" s="270"/>
    </row>
    <row r="150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="1" customFormat="1" ht="15" customHeight="1">
      <c r="B151" s="281"/>
      <c r="C151" s="308" t="s">
        <v>977</v>
      </c>
      <c r="D151" s="256"/>
      <c r="E151" s="256"/>
      <c r="F151" s="309" t="s">
        <v>974</v>
      </c>
      <c r="G151" s="256"/>
      <c r="H151" s="308" t="s">
        <v>1014</v>
      </c>
      <c r="I151" s="308" t="s">
        <v>976</v>
      </c>
      <c r="J151" s="308">
        <v>120</v>
      </c>
      <c r="K151" s="304"/>
    </row>
    <row r="152" s="1" customFormat="1" ht="15" customHeight="1">
      <c r="B152" s="281"/>
      <c r="C152" s="308" t="s">
        <v>1023</v>
      </c>
      <c r="D152" s="256"/>
      <c r="E152" s="256"/>
      <c r="F152" s="309" t="s">
        <v>974</v>
      </c>
      <c r="G152" s="256"/>
      <c r="H152" s="308" t="s">
        <v>1034</v>
      </c>
      <c r="I152" s="308" t="s">
        <v>976</v>
      </c>
      <c r="J152" s="308" t="s">
        <v>1025</v>
      </c>
      <c r="K152" s="304"/>
    </row>
    <row r="153" s="1" customFormat="1" ht="15" customHeight="1">
      <c r="B153" s="281"/>
      <c r="C153" s="308" t="s">
        <v>922</v>
      </c>
      <c r="D153" s="256"/>
      <c r="E153" s="256"/>
      <c r="F153" s="309" t="s">
        <v>974</v>
      </c>
      <c r="G153" s="256"/>
      <c r="H153" s="308" t="s">
        <v>1035</v>
      </c>
      <c r="I153" s="308" t="s">
        <v>976</v>
      </c>
      <c r="J153" s="308" t="s">
        <v>1025</v>
      </c>
      <c r="K153" s="304"/>
    </row>
    <row r="154" s="1" customFormat="1" ht="15" customHeight="1">
      <c r="B154" s="281"/>
      <c r="C154" s="308" t="s">
        <v>979</v>
      </c>
      <c r="D154" s="256"/>
      <c r="E154" s="256"/>
      <c r="F154" s="309" t="s">
        <v>980</v>
      </c>
      <c r="G154" s="256"/>
      <c r="H154" s="308" t="s">
        <v>1014</v>
      </c>
      <c r="I154" s="308" t="s">
        <v>976</v>
      </c>
      <c r="J154" s="308">
        <v>50</v>
      </c>
      <c r="K154" s="304"/>
    </row>
    <row r="155" s="1" customFormat="1" ht="15" customHeight="1">
      <c r="B155" s="281"/>
      <c r="C155" s="308" t="s">
        <v>982</v>
      </c>
      <c r="D155" s="256"/>
      <c r="E155" s="256"/>
      <c r="F155" s="309" t="s">
        <v>974</v>
      </c>
      <c r="G155" s="256"/>
      <c r="H155" s="308" t="s">
        <v>1014</v>
      </c>
      <c r="I155" s="308" t="s">
        <v>984</v>
      </c>
      <c r="J155" s="308"/>
      <c r="K155" s="304"/>
    </row>
    <row r="156" s="1" customFormat="1" ht="15" customHeight="1">
      <c r="B156" s="281"/>
      <c r="C156" s="308" t="s">
        <v>993</v>
      </c>
      <c r="D156" s="256"/>
      <c r="E156" s="256"/>
      <c r="F156" s="309" t="s">
        <v>980</v>
      </c>
      <c r="G156" s="256"/>
      <c r="H156" s="308" t="s">
        <v>1014</v>
      </c>
      <c r="I156" s="308" t="s">
        <v>976</v>
      </c>
      <c r="J156" s="308">
        <v>50</v>
      </c>
      <c r="K156" s="304"/>
    </row>
    <row r="157" s="1" customFormat="1" ht="15" customHeight="1">
      <c r="B157" s="281"/>
      <c r="C157" s="308" t="s">
        <v>1001</v>
      </c>
      <c r="D157" s="256"/>
      <c r="E157" s="256"/>
      <c r="F157" s="309" t="s">
        <v>980</v>
      </c>
      <c r="G157" s="256"/>
      <c r="H157" s="308" t="s">
        <v>1014</v>
      </c>
      <c r="I157" s="308" t="s">
        <v>976</v>
      </c>
      <c r="J157" s="308">
        <v>50</v>
      </c>
      <c r="K157" s="304"/>
    </row>
    <row r="158" s="1" customFormat="1" ht="15" customHeight="1">
      <c r="B158" s="281"/>
      <c r="C158" s="308" t="s">
        <v>999</v>
      </c>
      <c r="D158" s="256"/>
      <c r="E158" s="256"/>
      <c r="F158" s="309" t="s">
        <v>980</v>
      </c>
      <c r="G158" s="256"/>
      <c r="H158" s="308" t="s">
        <v>1014</v>
      </c>
      <c r="I158" s="308" t="s">
        <v>976</v>
      </c>
      <c r="J158" s="308">
        <v>50</v>
      </c>
      <c r="K158" s="304"/>
    </row>
    <row r="159" s="1" customFormat="1" ht="15" customHeight="1">
      <c r="B159" s="281"/>
      <c r="C159" s="308" t="s">
        <v>99</v>
      </c>
      <c r="D159" s="256"/>
      <c r="E159" s="256"/>
      <c r="F159" s="309" t="s">
        <v>974</v>
      </c>
      <c r="G159" s="256"/>
      <c r="H159" s="308" t="s">
        <v>1036</v>
      </c>
      <c r="I159" s="308" t="s">
        <v>976</v>
      </c>
      <c r="J159" s="308" t="s">
        <v>1037</v>
      </c>
      <c r="K159" s="304"/>
    </row>
    <row r="160" s="1" customFormat="1" ht="15" customHeight="1">
      <c r="B160" s="281"/>
      <c r="C160" s="308" t="s">
        <v>1038</v>
      </c>
      <c r="D160" s="256"/>
      <c r="E160" s="256"/>
      <c r="F160" s="309" t="s">
        <v>974</v>
      </c>
      <c r="G160" s="256"/>
      <c r="H160" s="308" t="s">
        <v>1039</v>
      </c>
      <c r="I160" s="308" t="s">
        <v>1009</v>
      </c>
      <c r="J160" s="308"/>
      <c r="K160" s="304"/>
    </row>
    <row r="161" s="1" customFormat="1" ht="15" customHeight="1">
      <c r="B161" s="310"/>
      <c r="C161" s="311"/>
      <c r="D161" s="311"/>
      <c r="E161" s="311"/>
      <c r="F161" s="311"/>
      <c r="G161" s="311"/>
      <c r="H161" s="311"/>
      <c r="I161" s="311"/>
      <c r="J161" s="311"/>
      <c r="K161" s="312"/>
    </row>
    <row r="162" s="1" customFormat="1" ht="18.75" customHeight="1">
      <c r="B162" s="292"/>
      <c r="C162" s="302"/>
      <c r="D162" s="302"/>
      <c r="E162" s="302"/>
      <c r="F162" s="313"/>
      <c r="G162" s="302"/>
      <c r="H162" s="302"/>
      <c r="I162" s="302"/>
      <c r="J162" s="302"/>
      <c r="K162" s="292"/>
    </row>
    <row r="163" s="1" customFormat="1" ht="18.75" customHeight="1">
      <c r="B163" s="292"/>
      <c r="C163" s="302"/>
      <c r="D163" s="302"/>
      <c r="E163" s="302"/>
      <c r="F163" s="313"/>
      <c r="G163" s="302"/>
      <c r="H163" s="302"/>
      <c r="I163" s="302"/>
      <c r="J163" s="302"/>
      <c r="K163" s="292"/>
    </row>
    <row r="164" s="1" customFormat="1" ht="18.75" customHeight="1">
      <c r="B164" s="292"/>
      <c r="C164" s="302"/>
      <c r="D164" s="302"/>
      <c r="E164" s="302"/>
      <c r="F164" s="313"/>
      <c r="G164" s="302"/>
      <c r="H164" s="302"/>
      <c r="I164" s="302"/>
      <c r="J164" s="302"/>
      <c r="K164" s="292"/>
    </row>
    <row r="165" s="1" customFormat="1" ht="18.75" customHeight="1">
      <c r="B165" s="292"/>
      <c r="C165" s="302"/>
      <c r="D165" s="302"/>
      <c r="E165" s="302"/>
      <c r="F165" s="313"/>
      <c r="G165" s="302"/>
      <c r="H165" s="302"/>
      <c r="I165" s="302"/>
      <c r="J165" s="302"/>
      <c r="K165" s="292"/>
    </row>
    <row r="166" s="1" customFormat="1" ht="18.75" customHeight="1">
      <c r="B166" s="292"/>
      <c r="C166" s="302"/>
      <c r="D166" s="302"/>
      <c r="E166" s="302"/>
      <c r="F166" s="313"/>
      <c r="G166" s="302"/>
      <c r="H166" s="302"/>
      <c r="I166" s="302"/>
      <c r="J166" s="302"/>
      <c r="K166" s="292"/>
    </row>
    <row r="167" s="1" customFormat="1" ht="18.75" customHeight="1">
      <c r="B167" s="292"/>
      <c r="C167" s="302"/>
      <c r="D167" s="302"/>
      <c r="E167" s="302"/>
      <c r="F167" s="313"/>
      <c r="G167" s="302"/>
      <c r="H167" s="302"/>
      <c r="I167" s="302"/>
      <c r="J167" s="302"/>
      <c r="K167" s="292"/>
    </row>
    <row r="168" s="1" customFormat="1" ht="18.75" customHeight="1">
      <c r="B168" s="292"/>
      <c r="C168" s="302"/>
      <c r="D168" s="302"/>
      <c r="E168" s="302"/>
      <c r="F168" s="313"/>
      <c r="G168" s="302"/>
      <c r="H168" s="302"/>
      <c r="I168" s="302"/>
      <c r="J168" s="302"/>
      <c r="K168" s="292"/>
    </row>
    <row r="169" s="1" customFormat="1" ht="18.75" customHeight="1">
      <c r="B169" s="264"/>
      <c r="C169" s="264"/>
      <c r="D169" s="264"/>
      <c r="E169" s="264"/>
      <c r="F169" s="264"/>
      <c r="G169" s="264"/>
      <c r="H169" s="264"/>
      <c r="I169" s="264"/>
      <c r="J169" s="264"/>
      <c r="K169" s="264"/>
    </row>
    <row r="170" s="1" customFormat="1" ht="7.5" customHeight="1">
      <c r="B170" s="243"/>
      <c r="C170" s="244"/>
      <c r="D170" s="244"/>
      <c r="E170" s="244"/>
      <c r="F170" s="244"/>
      <c r="G170" s="244"/>
      <c r="H170" s="244"/>
      <c r="I170" s="244"/>
      <c r="J170" s="244"/>
      <c r="K170" s="245"/>
    </row>
    <row r="171" s="1" customFormat="1" ht="45" customHeight="1">
      <c r="B171" s="246"/>
      <c r="C171" s="247" t="s">
        <v>1040</v>
      </c>
      <c r="D171" s="247"/>
      <c r="E171" s="247"/>
      <c r="F171" s="247"/>
      <c r="G171" s="247"/>
      <c r="H171" s="247"/>
      <c r="I171" s="247"/>
      <c r="J171" s="247"/>
      <c r="K171" s="248"/>
    </row>
    <row r="172" s="1" customFormat="1" ht="17.25" customHeight="1">
      <c r="B172" s="246"/>
      <c r="C172" s="271" t="s">
        <v>968</v>
      </c>
      <c r="D172" s="271"/>
      <c r="E172" s="271"/>
      <c r="F172" s="271" t="s">
        <v>969</v>
      </c>
      <c r="G172" s="314"/>
      <c r="H172" s="315" t="s">
        <v>54</v>
      </c>
      <c r="I172" s="315" t="s">
        <v>57</v>
      </c>
      <c r="J172" s="271" t="s">
        <v>970</v>
      </c>
      <c r="K172" s="248"/>
    </row>
    <row r="173" s="1" customFormat="1" ht="17.25" customHeight="1">
      <c r="B173" s="249"/>
      <c r="C173" s="273" t="s">
        <v>971</v>
      </c>
      <c r="D173" s="273"/>
      <c r="E173" s="273"/>
      <c r="F173" s="274" t="s">
        <v>972</v>
      </c>
      <c r="G173" s="316"/>
      <c r="H173" s="317"/>
      <c r="I173" s="317"/>
      <c r="J173" s="273" t="s">
        <v>973</v>
      </c>
      <c r="K173" s="251"/>
    </row>
    <row r="174" s="1" customFormat="1" ht="5.25" customHeight="1">
      <c r="B174" s="281"/>
      <c r="C174" s="276"/>
      <c r="D174" s="276"/>
      <c r="E174" s="276"/>
      <c r="F174" s="276"/>
      <c r="G174" s="277"/>
      <c r="H174" s="276"/>
      <c r="I174" s="276"/>
      <c r="J174" s="276"/>
      <c r="K174" s="304"/>
    </row>
    <row r="175" s="1" customFormat="1" ht="15" customHeight="1">
      <c r="B175" s="281"/>
      <c r="C175" s="256" t="s">
        <v>977</v>
      </c>
      <c r="D175" s="256"/>
      <c r="E175" s="256"/>
      <c r="F175" s="279" t="s">
        <v>974</v>
      </c>
      <c r="G175" s="256"/>
      <c r="H175" s="256" t="s">
        <v>1014</v>
      </c>
      <c r="I175" s="256" t="s">
        <v>976</v>
      </c>
      <c r="J175" s="256">
        <v>120</v>
      </c>
      <c r="K175" s="304"/>
    </row>
    <row r="176" s="1" customFormat="1" ht="15" customHeight="1">
      <c r="B176" s="281"/>
      <c r="C176" s="256" t="s">
        <v>1023</v>
      </c>
      <c r="D176" s="256"/>
      <c r="E176" s="256"/>
      <c r="F176" s="279" t="s">
        <v>974</v>
      </c>
      <c r="G176" s="256"/>
      <c r="H176" s="256" t="s">
        <v>1024</v>
      </c>
      <c r="I176" s="256" t="s">
        <v>976</v>
      </c>
      <c r="J176" s="256" t="s">
        <v>1025</v>
      </c>
      <c r="K176" s="304"/>
    </row>
    <row r="177" s="1" customFormat="1" ht="15" customHeight="1">
      <c r="B177" s="281"/>
      <c r="C177" s="256" t="s">
        <v>922</v>
      </c>
      <c r="D177" s="256"/>
      <c r="E177" s="256"/>
      <c r="F177" s="279" t="s">
        <v>974</v>
      </c>
      <c r="G177" s="256"/>
      <c r="H177" s="256" t="s">
        <v>1041</v>
      </c>
      <c r="I177" s="256" t="s">
        <v>976</v>
      </c>
      <c r="J177" s="256" t="s">
        <v>1025</v>
      </c>
      <c r="K177" s="304"/>
    </row>
    <row r="178" s="1" customFormat="1" ht="15" customHeight="1">
      <c r="B178" s="281"/>
      <c r="C178" s="256" t="s">
        <v>979</v>
      </c>
      <c r="D178" s="256"/>
      <c r="E178" s="256"/>
      <c r="F178" s="279" t="s">
        <v>980</v>
      </c>
      <c r="G178" s="256"/>
      <c r="H178" s="256" t="s">
        <v>1041</v>
      </c>
      <c r="I178" s="256" t="s">
        <v>976</v>
      </c>
      <c r="J178" s="256">
        <v>50</v>
      </c>
      <c r="K178" s="304"/>
    </row>
    <row r="179" s="1" customFormat="1" ht="15" customHeight="1">
      <c r="B179" s="281"/>
      <c r="C179" s="256" t="s">
        <v>982</v>
      </c>
      <c r="D179" s="256"/>
      <c r="E179" s="256"/>
      <c r="F179" s="279" t="s">
        <v>974</v>
      </c>
      <c r="G179" s="256"/>
      <c r="H179" s="256" t="s">
        <v>1041</v>
      </c>
      <c r="I179" s="256" t="s">
        <v>984</v>
      </c>
      <c r="J179" s="256"/>
      <c r="K179" s="304"/>
    </row>
    <row r="180" s="1" customFormat="1" ht="15" customHeight="1">
      <c r="B180" s="281"/>
      <c r="C180" s="256" t="s">
        <v>993</v>
      </c>
      <c r="D180" s="256"/>
      <c r="E180" s="256"/>
      <c r="F180" s="279" t="s">
        <v>980</v>
      </c>
      <c r="G180" s="256"/>
      <c r="H180" s="256" t="s">
        <v>1041</v>
      </c>
      <c r="I180" s="256" t="s">
        <v>976</v>
      </c>
      <c r="J180" s="256">
        <v>50</v>
      </c>
      <c r="K180" s="304"/>
    </row>
    <row r="181" s="1" customFormat="1" ht="15" customHeight="1">
      <c r="B181" s="281"/>
      <c r="C181" s="256" t="s">
        <v>1001</v>
      </c>
      <c r="D181" s="256"/>
      <c r="E181" s="256"/>
      <c r="F181" s="279" t="s">
        <v>980</v>
      </c>
      <c r="G181" s="256"/>
      <c r="H181" s="256" t="s">
        <v>1041</v>
      </c>
      <c r="I181" s="256" t="s">
        <v>976</v>
      </c>
      <c r="J181" s="256">
        <v>50</v>
      </c>
      <c r="K181" s="304"/>
    </row>
    <row r="182" s="1" customFormat="1" ht="15" customHeight="1">
      <c r="B182" s="281"/>
      <c r="C182" s="256" t="s">
        <v>999</v>
      </c>
      <c r="D182" s="256"/>
      <c r="E182" s="256"/>
      <c r="F182" s="279" t="s">
        <v>980</v>
      </c>
      <c r="G182" s="256"/>
      <c r="H182" s="256" t="s">
        <v>1041</v>
      </c>
      <c r="I182" s="256" t="s">
        <v>976</v>
      </c>
      <c r="J182" s="256">
        <v>50</v>
      </c>
      <c r="K182" s="304"/>
    </row>
    <row r="183" s="1" customFormat="1" ht="15" customHeight="1">
      <c r="B183" s="281"/>
      <c r="C183" s="256" t="s">
        <v>103</v>
      </c>
      <c r="D183" s="256"/>
      <c r="E183" s="256"/>
      <c r="F183" s="279" t="s">
        <v>974</v>
      </c>
      <c r="G183" s="256"/>
      <c r="H183" s="256" t="s">
        <v>1042</v>
      </c>
      <c r="I183" s="256" t="s">
        <v>1043</v>
      </c>
      <c r="J183" s="256"/>
      <c r="K183" s="304"/>
    </row>
    <row r="184" s="1" customFormat="1" ht="15" customHeight="1">
      <c r="B184" s="281"/>
      <c r="C184" s="256" t="s">
        <v>57</v>
      </c>
      <c r="D184" s="256"/>
      <c r="E184" s="256"/>
      <c r="F184" s="279" t="s">
        <v>974</v>
      </c>
      <c r="G184" s="256"/>
      <c r="H184" s="256" t="s">
        <v>1044</v>
      </c>
      <c r="I184" s="256" t="s">
        <v>1045</v>
      </c>
      <c r="J184" s="256">
        <v>1</v>
      </c>
      <c r="K184" s="304"/>
    </row>
    <row r="185" s="1" customFormat="1" ht="15" customHeight="1">
      <c r="B185" s="281"/>
      <c r="C185" s="256" t="s">
        <v>53</v>
      </c>
      <c r="D185" s="256"/>
      <c r="E185" s="256"/>
      <c r="F185" s="279" t="s">
        <v>974</v>
      </c>
      <c r="G185" s="256"/>
      <c r="H185" s="256" t="s">
        <v>1046</v>
      </c>
      <c r="I185" s="256" t="s">
        <v>976</v>
      </c>
      <c r="J185" s="256">
        <v>20</v>
      </c>
      <c r="K185" s="304"/>
    </row>
    <row r="186" s="1" customFormat="1" ht="15" customHeight="1">
      <c r="B186" s="281"/>
      <c r="C186" s="256" t="s">
        <v>54</v>
      </c>
      <c r="D186" s="256"/>
      <c r="E186" s="256"/>
      <c r="F186" s="279" t="s">
        <v>974</v>
      </c>
      <c r="G186" s="256"/>
      <c r="H186" s="256" t="s">
        <v>1047</v>
      </c>
      <c r="I186" s="256" t="s">
        <v>976</v>
      </c>
      <c r="J186" s="256">
        <v>255</v>
      </c>
      <c r="K186" s="304"/>
    </row>
    <row r="187" s="1" customFormat="1" ht="15" customHeight="1">
      <c r="B187" s="281"/>
      <c r="C187" s="256" t="s">
        <v>104</v>
      </c>
      <c r="D187" s="256"/>
      <c r="E187" s="256"/>
      <c r="F187" s="279" t="s">
        <v>974</v>
      </c>
      <c r="G187" s="256"/>
      <c r="H187" s="256" t="s">
        <v>938</v>
      </c>
      <c r="I187" s="256" t="s">
        <v>976</v>
      </c>
      <c r="J187" s="256">
        <v>10</v>
      </c>
      <c r="K187" s="304"/>
    </row>
    <row r="188" s="1" customFormat="1" ht="15" customHeight="1">
      <c r="B188" s="281"/>
      <c r="C188" s="256" t="s">
        <v>105</v>
      </c>
      <c r="D188" s="256"/>
      <c r="E188" s="256"/>
      <c r="F188" s="279" t="s">
        <v>974</v>
      </c>
      <c r="G188" s="256"/>
      <c r="H188" s="256" t="s">
        <v>1048</v>
      </c>
      <c r="I188" s="256" t="s">
        <v>1009</v>
      </c>
      <c r="J188" s="256"/>
      <c r="K188" s="304"/>
    </row>
    <row r="189" s="1" customFormat="1" ht="15" customHeight="1">
      <c r="B189" s="281"/>
      <c r="C189" s="256" t="s">
        <v>1049</v>
      </c>
      <c r="D189" s="256"/>
      <c r="E189" s="256"/>
      <c r="F189" s="279" t="s">
        <v>974</v>
      </c>
      <c r="G189" s="256"/>
      <c r="H189" s="256" t="s">
        <v>1050</v>
      </c>
      <c r="I189" s="256" t="s">
        <v>1009</v>
      </c>
      <c r="J189" s="256"/>
      <c r="K189" s="304"/>
    </row>
    <row r="190" s="1" customFormat="1" ht="15" customHeight="1">
      <c r="B190" s="281"/>
      <c r="C190" s="256" t="s">
        <v>1038</v>
      </c>
      <c r="D190" s="256"/>
      <c r="E190" s="256"/>
      <c r="F190" s="279" t="s">
        <v>974</v>
      </c>
      <c r="G190" s="256"/>
      <c r="H190" s="256" t="s">
        <v>1051</v>
      </c>
      <c r="I190" s="256" t="s">
        <v>1009</v>
      </c>
      <c r="J190" s="256"/>
      <c r="K190" s="304"/>
    </row>
    <row r="191" s="1" customFormat="1" ht="15" customHeight="1">
      <c r="B191" s="281"/>
      <c r="C191" s="256" t="s">
        <v>107</v>
      </c>
      <c r="D191" s="256"/>
      <c r="E191" s="256"/>
      <c r="F191" s="279" t="s">
        <v>980</v>
      </c>
      <c r="G191" s="256"/>
      <c r="H191" s="256" t="s">
        <v>1052</v>
      </c>
      <c r="I191" s="256" t="s">
        <v>976</v>
      </c>
      <c r="J191" s="256">
        <v>50</v>
      </c>
      <c r="K191" s="304"/>
    </row>
    <row r="192" s="1" customFormat="1" ht="15" customHeight="1">
      <c r="B192" s="281"/>
      <c r="C192" s="256" t="s">
        <v>1053</v>
      </c>
      <c r="D192" s="256"/>
      <c r="E192" s="256"/>
      <c r="F192" s="279" t="s">
        <v>980</v>
      </c>
      <c r="G192" s="256"/>
      <c r="H192" s="256" t="s">
        <v>1054</v>
      </c>
      <c r="I192" s="256" t="s">
        <v>1055</v>
      </c>
      <c r="J192" s="256"/>
      <c r="K192" s="304"/>
    </row>
    <row r="193" s="1" customFormat="1" ht="15" customHeight="1">
      <c r="B193" s="281"/>
      <c r="C193" s="256" t="s">
        <v>1056</v>
      </c>
      <c r="D193" s="256"/>
      <c r="E193" s="256"/>
      <c r="F193" s="279" t="s">
        <v>980</v>
      </c>
      <c r="G193" s="256"/>
      <c r="H193" s="256" t="s">
        <v>1057</v>
      </c>
      <c r="I193" s="256" t="s">
        <v>1055</v>
      </c>
      <c r="J193" s="256"/>
      <c r="K193" s="304"/>
    </row>
    <row r="194" s="1" customFormat="1" ht="15" customHeight="1">
      <c r="B194" s="281"/>
      <c r="C194" s="256" t="s">
        <v>1058</v>
      </c>
      <c r="D194" s="256"/>
      <c r="E194" s="256"/>
      <c r="F194" s="279" t="s">
        <v>980</v>
      </c>
      <c r="G194" s="256"/>
      <c r="H194" s="256" t="s">
        <v>1059</v>
      </c>
      <c r="I194" s="256" t="s">
        <v>1055</v>
      </c>
      <c r="J194" s="256"/>
      <c r="K194" s="304"/>
    </row>
    <row r="195" s="1" customFormat="1" ht="15" customHeight="1">
      <c r="B195" s="281"/>
      <c r="C195" s="318" t="s">
        <v>1060</v>
      </c>
      <c r="D195" s="256"/>
      <c r="E195" s="256"/>
      <c r="F195" s="279" t="s">
        <v>980</v>
      </c>
      <c r="G195" s="256"/>
      <c r="H195" s="256" t="s">
        <v>1061</v>
      </c>
      <c r="I195" s="256" t="s">
        <v>1062</v>
      </c>
      <c r="J195" s="319" t="s">
        <v>1063</v>
      </c>
      <c r="K195" s="304"/>
    </row>
    <row r="196" s="14" customFormat="1" ht="15" customHeight="1">
      <c r="B196" s="320"/>
      <c r="C196" s="321" t="s">
        <v>1064</v>
      </c>
      <c r="D196" s="322"/>
      <c r="E196" s="322"/>
      <c r="F196" s="323" t="s">
        <v>980</v>
      </c>
      <c r="G196" s="322"/>
      <c r="H196" s="322" t="s">
        <v>1065</v>
      </c>
      <c r="I196" s="322" t="s">
        <v>1062</v>
      </c>
      <c r="J196" s="324" t="s">
        <v>1063</v>
      </c>
      <c r="K196" s="325"/>
    </row>
    <row r="197" s="1" customFormat="1" ht="15" customHeight="1">
      <c r="B197" s="281"/>
      <c r="C197" s="318" t="s">
        <v>42</v>
      </c>
      <c r="D197" s="256"/>
      <c r="E197" s="256"/>
      <c r="F197" s="279" t="s">
        <v>974</v>
      </c>
      <c r="G197" s="256"/>
      <c r="H197" s="253" t="s">
        <v>1066</v>
      </c>
      <c r="I197" s="256" t="s">
        <v>1067</v>
      </c>
      <c r="J197" s="256"/>
      <c r="K197" s="304"/>
    </row>
    <row r="198" s="1" customFormat="1" ht="15" customHeight="1">
      <c r="B198" s="281"/>
      <c r="C198" s="318" t="s">
        <v>1068</v>
      </c>
      <c r="D198" s="256"/>
      <c r="E198" s="256"/>
      <c r="F198" s="279" t="s">
        <v>974</v>
      </c>
      <c r="G198" s="256"/>
      <c r="H198" s="256" t="s">
        <v>1069</v>
      </c>
      <c r="I198" s="256" t="s">
        <v>1009</v>
      </c>
      <c r="J198" s="256"/>
      <c r="K198" s="304"/>
    </row>
    <row r="199" s="1" customFormat="1" ht="15" customHeight="1">
      <c r="B199" s="281"/>
      <c r="C199" s="318" t="s">
        <v>1070</v>
      </c>
      <c r="D199" s="256"/>
      <c r="E199" s="256"/>
      <c r="F199" s="279" t="s">
        <v>974</v>
      </c>
      <c r="G199" s="256"/>
      <c r="H199" s="256" t="s">
        <v>1071</v>
      </c>
      <c r="I199" s="256" t="s">
        <v>1009</v>
      </c>
      <c r="J199" s="256"/>
      <c r="K199" s="304"/>
    </row>
    <row r="200" s="1" customFormat="1" ht="15" customHeight="1">
      <c r="B200" s="281"/>
      <c r="C200" s="318" t="s">
        <v>1072</v>
      </c>
      <c r="D200" s="256"/>
      <c r="E200" s="256"/>
      <c r="F200" s="279" t="s">
        <v>980</v>
      </c>
      <c r="G200" s="256"/>
      <c r="H200" s="256" t="s">
        <v>1073</v>
      </c>
      <c r="I200" s="256" t="s">
        <v>1009</v>
      </c>
      <c r="J200" s="256"/>
      <c r="K200" s="304"/>
    </row>
    <row r="201" s="1" customFormat="1" ht="15" customHeight="1">
      <c r="B201" s="310"/>
      <c r="C201" s="326"/>
      <c r="D201" s="311"/>
      <c r="E201" s="311"/>
      <c r="F201" s="311"/>
      <c r="G201" s="311"/>
      <c r="H201" s="311"/>
      <c r="I201" s="311"/>
      <c r="J201" s="311"/>
      <c r="K201" s="312"/>
    </row>
    <row r="202" s="1" customFormat="1" ht="18.75" customHeight="1">
      <c r="B202" s="292"/>
      <c r="C202" s="302"/>
      <c r="D202" s="302"/>
      <c r="E202" s="302"/>
      <c r="F202" s="313"/>
      <c r="G202" s="302"/>
      <c r="H202" s="302"/>
      <c r="I202" s="302"/>
      <c r="J202" s="302"/>
      <c r="K202" s="292"/>
    </row>
    <row r="203" s="1" customFormat="1" ht="18.75" customHeight="1">
      <c r="B203" s="264"/>
      <c r="C203" s="264"/>
      <c r="D203" s="264"/>
      <c r="E203" s="264"/>
      <c r="F203" s="264"/>
      <c r="G203" s="264"/>
      <c r="H203" s="264"/>
      <c r="I203" s="264"/>
      <c r="J203" s="264"/>
      <c r="K203" s="264"/>
    </row>
    <row r="204" s="1" customFormat="1" ht="13.5">
      <c r="B204" s="243"/>
      <c r="C204" s="244"/>
      <c r="D204" s="244"/>
      <c r="E204" s="244"/>
      <c r="F204" s="244"/>
      <c r="G204" s="244"/>
      <c r="H204" s="244"/>
      <c r="I204" s="244"/>
      <c r="J204" s="244"/>
      <c r="K204" s="245"/>
    </row>
    <row r="205" s="1" customFormat="1" ht="21" customHeight="1">
      <c r="B205" s="246"/>
      <c r="C205" s="247" t="s">
        <v>1074</v>
      </c>
      <c r="D205" s="247"/>
      <c r="E205" s="247"/>
      <c r="F205" s="247"/>
      <c r="G205" s="247"/>
      <c r="H205" s="247"/>
      <c r="I205" s="247"/>
      <c r="J205" s="247"/>
      <c r="K205" s="248"/>
    </row>
    <row r="206" s="1" customFormat="1" ht="25.5" customHeight="1">
      <c r="B206" s="246"/>
      <c r="C206" s="327" t="s">
        <v>1075</v>
      </c>
      <c r="D206" s="327"/>
      <c r="E206" s="327"/>
      <c r="F206" s="327" t="s">
        <v>1076</v>
      </c>
      <c r="G206" s="328"/>
      <c r="H206" s="327" t="s">
        <v>1077</v>
      </c>
      <c r="I206" s="327"/>
      <c r="J206" s="327"/>
      <c r="K206" s="248"/>
    </row>
    <row r="207" s="1" customFormat="1" ht="5.25" customHeight="1">
      <c r="B207" s="281"/>
      <c r="C207" s="276"/>
      <c r="D207" s="276"/>
      <c r="E207" s="276"/>
      <c r="F207" s="276"/>
      <c r="G207" s="302"/>
      <c r="H207" s="276"/>
      <c r="I207" s="276"/>
      <c r="J207" s="276"/>
      <c r="K207" s="304"/>
    </row>
    <row r="208" s="1" customFormat="1" ht="15" customHeight="1">
      <c r="B208" s="281"/>
      <c r="C208" s="256" t="s">
        <v>1067</v>
      </c>
      <c r="D208" s="256"/>
      <c r="E208" s="256"/>
      <c r="F208" s="279" t="s">
        <v>43</v>
      </c>
      <c r="G208" s="256"/>
      <c r="H208" s="256" t="s">
        <v>1078</v>
      </c>
      <c r="I208" s="256"/>
      <c r="J208" s="256"/>
      <c r="K208" s="304"/>
    </row>
    <row r="209" s="1" customFormat="1" ht="15" customHeight="1">
      <c r="B209" s="281"/>
      <c r="C209" s="256"/>
      <c r="D209" s="256"/>
      <c r="E209" s="256"/>
      <c r="F209" s="279" t="s">
        <v>44</v>
      </c>
      <c r="G209" s="256"/>
      <c r="H209" s="256" t="s">
        <v>1079</v>
      </c>
      <c r="I209" s="256"/>
      <c r="J209" s="256"/>
      <c r="K209" s="304"/>
    </row>
    <row r="210" s="1" customFormat="1" ht="15" customHeight="1">
      <c r="B210" s="281"/>
      <c r="C210" s="256"/>
      <c r="D210" s="256"/>
      <c r="E210" s="256"/>
      <c r="F210" s="279" t="s">
        <v>47</v>
      </c>
      <c r="G210" s="256"/>
      <c r="H210" s="256" t="s">
        <v>1080</v>
      </c>
      <c r="I210" s="256"/>
      <c r="J210" s="256"/>
      <c r="K210" s="304"/>
    </row>
    <row r="211" s="1" customFormat="1" ht="15" customHeight="1">
      <c r="B211" s="281"/>
      <c r="C211" s="256"/>
      <c r="D211" s="256"/>
      <c r="E211" s="256"/>
      <c r="F211" s="279" t="s">
        <v>45</v>
      </c>
      <c r="G211" s="256"/>
      <c r="H211" s="256" t="s">
        <v>1081</v>
      </c>
      <c r="I211" s="256"/>
      <c r="J211" s="256"/>
      <c r="K211" s="304"/>
    </row>
    <row r="212" s="1" customFormat="1" ht="15" customHeight="1">
      <c r="B212" s="281"/>
      <c r="C212" s="256"/>
      <c r="D212" s="256"/>
      <c r="E212" s="256"/>
      <c r="F212" s="279" t="s">
        <v>46</v>
      </c>
      <c r="G212" s="256"/>
      <c r="H212" s="256" t="s">
        <v>1082</v>
      </c>
      <c r="I212" s="256"/>
      <c r="J212" s="256"/>
      <c r="K212" s="304"/>
    </row>
    <row r="213" s="1" customFormat="1" ht="15" customHeight="1">
      <c r="B213" s="281"/>
      <c r="C213" s="256"/>
      <c r="D213" s="256"/>
      <c r="E213" s="256"/>
      <c r="F213" s="279"/>
      <c r="G213" s="256"/>
      <c r="H213" s="256"/>
      <c r="I213" s="256"/>
      <c r="J213" s="256"/>
      <c r="K213" s="304"/>
    </row>
    <row r="214" s="1" customFormat="1" ht="15" customHeight="1">
      <c r="B214" s="281"/>
      <c r="C214" s="256" t="s">
        <v>1021</v>
      </c>
      <c r="D214" s="256"/>
      <c r="E214" s="256"/>
      <c r="F214" s="279" t="s">
        <v>79</v>
      </c>
      <c r="G214" s="256"/>
      <c r="H214" s="256" t="s">
        <v>1083</v>
      </c>
      <c r="I214" s="256"/>
      <c r="J214" s="256"/>
      <c r="K214" s="304"/>
    </row>
    <row r="215" s="1" customFormat="1" ht="15" customHeight="1">
      <c r="B215" s="281"/>
      <c r="C215" s="256"/>
      <c r="D215" s="256"/>
      <c r="E215" s="256"/>
      <c r="F215" s="279" t="s">
        <v>916</v>
      </c>
      <c r="G215" s="256"/>
      <c r="H215" s="256" t="s">
        <v>917</v>
      </c>
      <c r="I215" s="256"/>
      <c r="J215" s="256"/>
      <c r="K215" s="304"/>
    </row>
    <row r="216" s="1" customFormat="1" ht="15" customHeight="1">
      <c r="B216" s="281"/>
      <c r="C216" s="256"/>
      <c r="D216" s="256"/>
      <c r="E216" s="256"/>
      <c r="F216" s="279" t="s">
        <v>914</v>
      </c>
      <c r="G216" s="256"/>
      <c r="H216" s="256" t="s">
        <v>1084</v>
      </c>
      <c r="I216" s="256"/>
      <c r="J216" s="256"/>
      <c r="K216" s="304"/>
    </row>
    <row r="217" s="1" customFormat="1" ht="15" customHeight="1">
      <c r="B217" s="329"/>
      <c r="C217" s="256"/>
      <c r="D217" s="256"/>
      <c r="E217" s="256"/>
      <c r="F217" s="279" t="s">
        <v>918</v>
      </c>
      <c r="G217" s="318"/>
      <c r="H217" s="308" t="s">
        <v>919</v>
      </c>
      <c r="I217" s="308"/>
      <c r="J217" s="308"/>
      <c r="K217" s="330"/>
    </row>
    <row r="218" s="1" customFormat="1" ht="15" customHeight="1">
      <c r="B218" s="329"/>
      <c r="C218" s="256"/>
      <c r="D218" s="256"/>
      <c r="E218" s="256"/>
      <c r="F218" s="279" t="s">
        <v>920</v>
      </c>
      <c r="G218" s="318"/>
      <c r="H218" s="308" t="s">
        <v>1085</v>
      </c>
      <c r="I218" s="308"/>
      <c r="J218" s="308"/>
      <c r="K218" s="330"/>
    </row>
    <row r="219" s="1" customFormat="1" ht="15" customHeight="1">
      <c r="B219" s="329"/>
      <c r="C219" s="256"/>
      <c r="D219" s="256"/>
      <c r="E219" s="256"/>
      <c r="F219" s="279"/>
      <c r="G219" s="318"/>
      <c r="H219" s="308"/>
      <c r="I219" s="308"/>
      <c r="J219" s="308"/>
      <c r="K219" s="330"/>
    </row>
    <row r="220" s="1" customFormat="1" ht="15" customHeight="1">
      <c r="B220" s="329"/>
      <c r="C220" s="256" t="s">
        <v>1045</v>
      </c>
      <c r="D220" s="256"/>
      <c r="E220" s="256"/>
      <c r="F220" s="279">
        <v>1</v>
      </c>
      <c r="G220" s="318"/>
      <c r="H220" s="308" t="s">
        <v>1086</v>
      </c>
      <c r="I220" s="308"/>
      <c r="J220" s="308"/>
      <c r="K220" s="330"/>
    </row>
    <row r="221" s="1" customFormat="1" ht="15" customHeight="1">
      <c r="B221" s="329"/>
      <c r="C221" s="256"/>
      <c r="D221" s="256"/>
      <c r="E221" s="256"/>
      <c r="F221" s="279">
        <v>2</v>
      </c>
      <c r="G221" s="318"/>
      <c r="H221" s="308" t="s">
        <v>1087</v>
      </c>
      <c r="I221" s="308"/>
      <c r="J221" s="308"/>
      <c r="K221" s="330"/>
    </row>
    <row r="222" s="1" customFormat="1" ht="15" customHeight="1">
      <c r="B222" s="329"/>
      <c r="C222" s="256"/>
      <c r="D222" s="256"/>
      <c r="E222" s="256"/>
      <c r="F222" s="279">
        <v>3</v>
      </c>
      <c r="G222" s="318"/>
      <c r="H222" s="308" t="s">
        <v>1088</v>
      </c>
      <c r="I222" s="308"/>
      <c r="J222" s="308"/>
      <c r="K222" s="330"/>
    </row>
    <row r="223" s="1" customFormat="1" ht="15" customHeight="1">
      <c r="B223" s="329"/>
      <c r="C223" s="256"/>
      <c r="D223" s="256"/>
      <c r="E223" s="256"/>
      <c r="F223" s="279">
        <v>4</v>
      </c>
      <c r="G223" s="318"/>
      <c r="H223" s="308" t="s">
        <v>1089</v>
      </c>
      <c r="I223" s="308"/>
      <c r="J223" s="308"/>
      <c r="K223" s="330"/>
    </row>
    <row r="224" s="1" customFormat="1" ht="12.75" customHeight="1">
      <c r="B224" s="331"/>
      <c r="C224" s="332"/>
      <c r="D224" s="332"/>
      <c r="E224" s="332"/>
      <c r="F224" s="332"/>
      <c r="G224" s="332"/>
      <c r="H224" s="332"/>
      <c r="I224" s="332"/>
      <c r="J224" s="332"/>
      <c r="K224" s="33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2024-03-14T13:30:32Z</dcterms:created>
  <dcterms:modified xsi:type="dcterms:W3CDTF">2024-03-14T13:30:39Z</dcterms:modified>
</cp:coreProperties>
</file>